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990"/>
  </bookViews>
  <sheets>
    <sheet name="Лист1" sheetId="1" r:id="rId1"/>
  </sheets>
  <externalReferences>
    <externalReference r:id="rId2"/>
  </externalReferenc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1" i="1" l="1"/>
  <c r="P207" i="1"/>
  <c r="Q207" i="1"/>
  <c r="B207" i="1"/>
  <c r="Q206" i="1"/>
  <c r="P206" i="1"/>
  <c r="B206" i="1"/>
  <c r="P205" i="1"/>
  <c r="Q205" i="1"/>
  <c r="B205" i="1"/>
  <c r="Q204" i="1"/>
  <c r="P204" i="1"/>
  <c r="B204" i="1"/>
  <c r="P203" i="1"/>
  <c r="Q203" i="1"/>
  <c r="B203" i="1"/>
  <c r="Q202" i="1"/>
  <c r="P202" i="1"/>
  <c r="B202" i="1"/>
  <c r="P201" i="1"/>
  <c r="Q201" i="1"/>
  <c r="B201" i="1"/>
  <c r="Q200" i="1"/>
  <c r="P200" i="1"/>
  <c r="B200" i="1"/>
  <c r="P199" i="1"/>
  <c r="Q199" i="1"/>
  <c r="B199" i="1"/>
  <c r="Q198" i="1"/>
  <c r="P198" i="1"/>
  <c r="B198" i="1"/>
  <c r="P197" i="1"/>
  <c r="Q197" i="1"/>
  <c r="B197" i="1"/>
  <c r="Q196" i="1"/>
  <c r="P196" i="1"/>
  <c r="B196" i="1"/>
  <c r="P195" i="1"/>
  <c r="Q195" i="1"/>
  <c r="B195" i="1"/>
  <c r="Q194" i="1"/>
  <c r="P194" i="1"/>
  <c r="B194" i="1"/>
  <c r="P193" i="1"/>
  <c r="Q193" i="1"/>
  <c r="B193" i="1"/>
  <c r="Q192" i="1"/>
  <c r="P192" i="1"/>
  <c r="B192" i="1"/>
  <c r="P191" i="1"/>
  <c r="Q191" i="1"/>
  <c r="B191" i="1"/>
  <c r="Q190" i="1"/>
  <c r="P190" i="1"/>
  <c r="B190" i="1"/>
  <c r="P189" i="1"/>
  <c r="Q189" i="1"/>
  <c r="B189" i="1"/>
  <c r="Q188" i="1"/>
  <c r="P188" i="1"/>
  <c r="B188" i="1"/>
  <c r="P187" i="1"/>
  <c r="Q187" i="1"/>
  <c r="B187" i="1"/>
  <c r="Q186" i="1"/>
  <c r="P186" i="1"/>
  <c r="B186" i="1"/>
  <c r="P185" i="1"/>
  <c r="Q185" i="1"/>
  <c r="B185" i="1"/>
  <c r="Q184" i="1"/>
  <c r="P184" i="1"/>
  <c r="B184" i="1"/>
  <c r="P183" i="1"/>
  <c r="Q183" i="1"/>
  <c r="B183" i="1"/>
  <c r="Q182" i="1"/>
  <c r="P182" i="1"/>
  <c r="B182" i="1"/>
  <c r="P181" i="1"/>
  <c r="Q181" i="1"/>
  <c r="B181" i="1"/>
  <c r="Q180" i="1"/>
  <c r="P180" i="1"/>
  <c r="B180" i="1"/>
  <c r="P179" i="1"/>
  <c r="Q179" i="1"/>
  <c r="B179" i="1"/>
  <c r="Q178" i="1"/>
  <c r="P178" i="1"/>
  <c r="B178" i="1"/>
  <c r="P177" i="1"/>
  <c r="Q177" i="1"/>
  <c r="K177" i="1"/>
  <c r="Q176" i="1"/>
  <c r="K176" i="1"/>
  <c r="Q175" i="1"/>
  <c r="P175" i="1"/>
  <c r="H175" i="1"/>
  <c r="K175" i="1"/>
  <c r="Q174" i="1"/>
  <c r="P174" i="1"/>
  <c r="K174" i="1"/>
  <c r="B174" i="1"/>
  <c r="Q173" i="1"/>
  <c r="P173" i="1"/>
  <c r="K173" i="1"/>
  <c r="P172" i="1"/>
  <c r="Q172" i="1"/>
  <c r="K172" i="1"/>
  <c r="Q171" i="1"/>
  <c r="K171" i="1"/>
  <c r="B171" i="1"/>
  <c r="Q170" i="1"/>
  <c r="K170" i="1"/>
  <c r="Q169" i="1"/>
  <c r="P169" i="1"/>
  <c r="H169" i="1"/>
  <c r="K169" i="1"/>
  <c r="Q168" i="1"/>
  <c r="P168" i="1"/>
  <c r="K168" i="1"/>
  <c r="P167" i="1"/>
  <c r="Q167" i="1"/>
  <c r="K167" i="1"/>
  <c r="Q166" i="1"/>
  <c r="K166" i="1"/>
  <c r="Q165" i="1"/>
  <c r="P165" i="1"/>
  <c r="H165" i="1"/>
  <c r="K165" i="1"/>
  <c r="Q164" i="1"/>
  <c r="P164" i="1"/>
  <c r="K164" i="1"/>
  <c r="P163" i="1"/>
  <c r="Q163" i="1"/>
  <c r="K163" i="1"/>
  <c r="Q162" i="1"/>
  <c r="K162" i="1"/>
  <c r="Q161" i="1"/>
  <c r="P161" i="1"/>
  <c r="H161" i="1"/>
  <c r="K161" i="1"/>
  <c r="Q160" i="1"/>
  <c r="P160" i="1"/>
  <c r="K160" i="1"/>
  <c r="P159" i="1"/>
  <c r="Q159" i="1"/>
  <c r="K159" i="1"/>
  <c r="Q158" i="1"/>
  <c r="K158" i="1"/>
  <c r="B158" i="1"/>
  <c r="Q157" i="1"/>
  <c r="K157" i="1"/>
  <c r="B157" i="1"/>
  <c r="Q156" i="1"/>
  <c r="K156" i="1"/>
  <c r="Q155" i="1"/>
  <c r="P155" i="1"/>
  <c r="H155" i="1"/>
  <c r="K155" i="1"/>
  <c r="P154" i="1"/>
  <c r="Q154" i="1"/>
  <c r="K154" i="1"/>
  <c r="P153" i="1"/>
  <c r="Q153" i="1"/>
  <c r="Q152" i="1"/>
  <c r="P152" i="1"/>
  <c r="Q151" i="1"/>
  <c r="P151" i="1"/>
  <c r="H151" i="1"/>
  <c r="K151" i="1"/>
  <c r="P150" i="1"/>
  <c r="Q150" i="1"/>
  <c r="K150" i="1"/>
  <c r="Q149" i="1"/>
  <c r="H149" i="1"/>
  <c r="B149" i="1"/>
  <c r="P148" i="1"/>
  <c r="Q148" i="1"/>
  <c r="Q147" i="1"/>
  <c r="P147" i="1"/>
  <c r="Q146" i="1"/>
  <c r="P146" i="1"/>
  <c r="H146" i="1"/>
  <c r="K146" i="1"/>
  <c r="P141" i="1"/>
  <c r="Q141" i="1"/>
  <c r="K141" i="1"/>
  <c r="Q140" i="1"/>
  <c r="H140" i="1"/>
  <c r="Q139" i="1"/>
  <c r="K139" i="1"/>
  <c r="Q138" i="1"/>
  <c r="P138" i="1"/>
  <c r="H138" i="1"/>
  <c r="K138" i="1"/>
  <c r="P137" i="1"/>
  <c r="Q137" i="1"/>
  <c r="K137" i="1"/>
  <c r="P136" i="1"/>
  <c r="Q136" i="1"/>
  <c r="Q135" i="1"/>
  <c r="P135" i="1"/>
  <c r="Q134" i="1"/>
  <c r="P134" i="1"/>
  <c r="H134" i="1"/>
  <c r="K134" i="1"/>
  <c r="P133" i="1"/>
  <c r="Q133" i="1"/>
  <c r="K133" i="1"/>
  <c r="Q132" i="1"/>
  <c r="H132" i="1"/>
  <c r="Q131" i="1"/>
  <c r="K131" i="1"/>
  <c r="Q130" i="1"/>
  <c r="P130" i="1"/>
  <c r="H130" i="1"/>
  <c r="K130" i="1"/>
  <c r="P129" i="1"/>
  <c r="Q129" i="1"/>
  <c r="K129" i="1"/>
  <c r="P128" i="1"/>
  <c r="Q128" i="1"/>
  <c r="Q127" i="1"/>
  <c r="P127" i="1"/>
  <c r="Q126" i="1"/>
  <c r="P126" i="1"/>
  <c r="H126" i="1"/>
  <c r="K126" i="1"/>
  <c r="P125" i="1"/>
  <c r="Q125" i="1"/>
  <c r="K125" i="1"/>
  <c r="Q124" i="1"/>
  <c r="H124" i="1"/>
  <c r="Q123" i="1"/>
  <c r="K123" i="1"/>
  <c r="Q122" i="1"/>
  <c r="P122" i="1"/>
  <c r="H122" i="1"/>
  <c r="K122" i="1"/>
  <c r="P121" i="1"/>
  <c r="Q121" i="1"/>
  <c r="K121" i="1"/>
  <c r="P120" i="1"/>
  <c r="Q120" i="1"/>
  <c r="Q119" i="1"/>
  <c r="P119" i="1"/>
  <c r="Q118" i="1"/>
  <c r="P118" i="1"/>
  <c r="H118" i="1"/>
  <c r="K118" i="1"/>
  <c r="P117" i="1"/>
  <c r="Q117" i="1"/>
  <c r="K117" i="1"/>
  <c r="Q116" i="1"/>
  <c r="H116" i="1"/>
  <c r="Q115" i="1"/>
  <c r="K115" i="1"/>
  <c r="Q114" i="1"/>
  <c r="P114" i="1"/>
  <c r="H114" i="1"/>
  <c r="K114" i="1"/>
  <c r="P113" i="1"/>
  <c r="Q113" i="1"/>
  <c r="P112" i="1"/>
  <c r="H112" i="1"/>
  <c r="Q112" i="1"/>
  <c r="K112" i="1"/>
  <c r="Q111" i="1"/>
  <c r="H111" i="1"/>
  <c r="P111" i="1"/>
  <c r="P110" i="1"/>
  <c r="H110" i="1"/>
  <c r="Q110" i="1"/>
  <c r="K110" i="1"/>
  <c r="K109" i="1"/>
  <c r="Q109" i="1"/>
  <c r="H109" i="1"/>
  <c r="P108" i="1"/>
  <c r="H108" i="1"/>
  <c r="Q108" i="1"/>
  <c r="K108" i="1"/>
  <c r="Q107" i="1"/>
  <c r="H107" i="1"/>
  <c r="P107" i="1"/>
  <c r="P106" i="1"/>
  <c r="H106" i="1"/>
  <c r="Q106" i="1"/>
  <c r="K106" i="1"/>
  <c r="K105" i="1"/>
  <c r="Q105" i="1"/>
  <c r="H105" i="1"/>
  <c r="P104" i="1"/>
  <c r="H104" i="1"/>
  <c r="Q104" i="1"/>
  <c r="K104" i="1"/>
  <c r="Q103" i="1"/>
  <c r="K103" i="1"/>
  <c r="P102" i="1"/>
  <c r="H102" i="1"/>
  <c r="Q102" i="1"/>
  <c r="K102" i="1"/>
  <c r="Q101" i="1"/>
  <c r="P101" i="1"/>
  <c r="P100" i="1"/>
  <c r="H100" i="1"/>
  <c r="Q100" i="1"/>
  <c r="K100" i="1"/>
  <c r="Q99" i="1"/>
  <c r="P98" i="1"/>
  <c r="H98" i="1"/>
  <c r="Q98" i="1"/>
  <c r="K98" i="1"/>
  <c r="Q97" i="1"/>
  <c r="P97" i="1"/>
  <c r="P96" i="1"/>
  <c r="H96" i="1"/>
  <c r="Q96" i="1"/>
  <c r="K96" i="1"/>
  <c r="Q95" i="1"/>
  <c r="K95" i="1"/>
  <c r="P94" i="1"/>
  <c r="H94" i="1"/>
  <c r="Q94" i="1"/>
  <c r="K94" i="1"/>
  <c r="Q93" i="1"/>
  <c r="P93" i="1"/>
  <c r="P92" i="1"/>
  <c r="H92" i="1"/>
  <c r="Q92" i="1"/>
  <c r="K92" i="1"/>
  <c r="Q91" i="1"/>
  <c r="K91" i="1"/>
  <c r="P90" i="1"/>
  <c r="H90" i="1"/>
  <c r="Q90" i="1"/>
  <c r="K90" i="1"/>
  <c r="Q89" i="1"/>
  <c r="P89" i="1"/>
  <c r="P88" i="1"/>
  <c r="H88" i="1"/>
  <c r="Q88" i="1"/>
  <c r="K88" i="1"/>
  <c r="H87" i="1"/>
  <c r="Q87" i="1"/>
  <c r="P87" i="1"/>
  <c r="B87" i="1"/>
  <c r="P86" i="1"/>
  <c r="H86" i="1"/>
  <c r="Q86" i="1"/>
  <c r="K86" i="1"/>
  <c r="Q85" i="1"/>
  <c r="P85" i="1"/>
  <c r="P84" i="1"/>
  <c r="H84" i="1"/>
  <c r="Q84" i="1"/>
  <c r="K84" i="1"/>
  <c r="Q83" i="1"/>
  <c r="P82" i="1"/>
  <c r="H82" i="1"/>
  <c r="Q82" i="1"/>
  <c r="K82" i="1"/>
  <c r="Q81" i="1"/>
  <c r="P81" i="1"/>
  <c r="P80" i="1"/>
  <c r="H80" i="1"/>
  <c r="Q80" i="1"/>
  <c r="K80" i="1"/>
  <c r="Q79" i="1"/>
  <c r="K79" i="1"/>
  <c r="P78" i="1"/>
  <c r="H78" i="1"/>
  <c r="Q78" i="1"/>
  <c r="K78" i="1"/>
  <c r="Q77" i="1"/>
  <c r="P77" i="1"/>
  <c r="P76" i="1"/>
  <c r="H76" i="1"/>
  <c r="Q76" i="1"/>
  <c r="K76" i="1"/>
  <c r="Q75" i="1"/>
  <c r="K75" i="1"/>
  <c r="P74" i="1"/>
  <c r="H74" i="1"/>
  <c r="Q74" i="1"/>
  <c r="K74" i="1"/>
  <c r="Q73" i="1"/>
  <c r="P73" i="1"/>
  <c r="P72" i="1"/>
  <c r="H72" i="1"/>
  <c r="Q72" i="1"/>
  <c r="K72" i="1"/>
  <c r="Q71" i="1"/>
  <c r="K71" i="1"/>
  <c r="P70" i="1"/>
  <c r="H70" i="1"/>
  <c r="Q70" i="1"/>
  <c r="K70" i="1"/>
  <c r="Q69" i="1"/>
  <c r="P69" i="1"/>
  <c r="P68" i="1"/>
  <c r="H68" i="1"/>
  <c r="Q68" i="1"/>
  <c r="K68" i="1"/>
  <c r="Q67" i="1"/>
  <c r="P66" i="1"/>
  <c r="H66" i="1"/>
  <c r="Q66" i="1"/>
  <c r="K66" i="1"/>
  <c r="Q65" i="1"/>
  <c r="P65" i="1"/>
  <c r="P64" i="1"/>
  <c r="H64" i="1"/>
  <c r="Q64" i="1"/>
  <c r="K64" i="1"/>
  <c r="Q63" i="1"/>
  <c r="K63" i="1"/>
  <c r="B63" i="1"/>
  <c r="Q62" i="1"/>
  <c r="K62" i="1"/>
  <c r="P61" i="1"/>
  <c r="H61" i="1"/>
  <c r="Q61" i="1"/>
  <c r="K61" i="1"/>
  <c r="Q60" i="1"/>
  <c r="P60" i="1"/>
  <c r="P59" i="1"/>
  <c r="H59" i="1"/>
  <c r="Q59" i="1"/>
  <c r="K59" i="1"/>
  <c r="Q58" i="1"/>
  <c r="P57" i="1"/>
  <c r="H57" i="1"/>
  <c r="Q57" i="1"/>
  <c r="K57" i="1"/>
  <c r="Q56" i="1"/>
  <c r="P56" i="1"/>
  <c r="P55" i="1"/>
  <c r="H55" i="1"/>
  <c r="Q55" i="1"/>
  <c r="K55" i="1"/>
  <c r="Q54" i="1"/>
  <c r="K54" i="1"/>
  <c r="P53" i="1"/>
  <c r="H53" i="1"/>
  <c r="Q53" i="1"/>
  <c r="K53" i="1"/>
  <c r="Q52" i="1"/>
  <c r="K52" i="1"/>
  <c r="P51" i="1"/>
  <c r="H51" i="1"/>
  <c r="Q51" i="1"/>
  <c r="K51" i="1"/>
  <c r="Q50" i="1"/>
  <c r="K50" i="1"/>
  <c r="P49" i="1"/>
  <c r="H49" i="1"/>
  <c r="Q49" i="1"/>
  <c r="K49" i="1"/>
  <c r="Q48" i="1"/>
  <c r="K48" i="1"/>
  <c r="P47" i="1"/>
  <c r="H47" i="1"/>
  <c r="Q47" i="1"/>
  <c r="K47" i="1"/>
  <c r="Q46" i="1"/>
  <c r="K46" i="1"/>
  <c r="P45" i="1"/>
  <c r="H45" i="1"/>
  <c r="Q45" i="1"/>
  <c r="K45" i="1"/>
  <c r="Q44" i="1"/>
  <c r="K44" i="1"/>
  <c r="P43" i="1"/>
  <c r="H43" i="1"/>
  <c r="Q43" i="1"/>
  <c r="K43" i="1"/>
  <c r="Q42" i="1"/>
  <c r="K42" i="1"/>
  <c r="P41" i="1"/>
  <c r="H41" i="1"/>
  <c r="Q41" i="1"/>
  <c r="K41" i="1"/>
  <c r="Q40" i="1"/>
  <c r="K40" i="1"/>
  <c r="Q39" i="1"/>
  <c r="H39" i="1"/>
  <c r="P38" i="1"/>
  <c r="H38" i="1"/>
  <c r="Q38" i="1"/>
  <c r="K38" i="1"/>
  <c r="Q37" i="1"/>
  <c r="P37" i="1"/>
  <c r="P36" i="1"/>
  <c r="H36" i="1"/>
  <c r="Q36" i="1"/>
  <c r="K36" i="1"/>
  <c r="Q35" i="1"/>
  <c r="H35" i="1"/>
  <c r="P34" i="1"/>
  <c r="H34" i="1"/>
  <c r="Q34" i="1"/>
  <c r="K34" i="1"/>
  <c r="Q33" i="1"/>
  <c r="P33" i="1"/>
  <c r="P32" i="1"/>
  <c r="H32" i="1"/>
  <c r="Q32" i="1"/>
  <c r="K32" i="1"/>
  <c r="Q31" i="1"/>
  <c r="H31" i="1"/>
  <c r="P30" i="1"/>
  <c r="H30" i="1"/>
  <c r="Q30" i="1"/>
  <c r="K30" i="1"/>
  <c r="Q29" i="1"/>
  <c r="P29" i="1"/>
  <c r="P28" i="1"/>
  <c r="H28" i="1"/>
  <c r="Q28" i="1"/>
  <c r="K28" i="1"/>
  <c r="Q27" i="1"/>
  <c r="H27" i="1"/>
  <c r="P26" i="1"/>
  <c r="H26" i="1"/>
  <c r="Q26" i="1"/>
  <c r="K26" i="1"/>
  <c r="Q25" i="1"/>
  <c r="P25" i="1"/>
  <c r="P24" i="1"/>
  <c r="H24" i="1"/>
  <c r="Q24" i="1"/>
  <c r="K24" i="1"/>
  <c r="Q23" i="1"/>
  <c r="H23" i="1"/>
  <c r="P22" i="1"/>
  <c r="H22" i="1"/>
  <c r="Q22" i="1"/>
  <c r="K22" i="1"/>
  <c r="Q21" i="1"/>
  <c r="P21" i="1"/>
  <c r="P19" i="1"/>
  <c r="K19" i="1"/>
  <c r="H19" i="1"/>
  <c r="Q19" i="1"/>
  <c r="P18" i="1"/>
  <c r="H18" i="1"/>
  <c r="Q18" i="1"/>
  <c r="K18" i="1"/>
  <c r="Q17" i="1"/>
  <c r="P17" i="1"/>
  <c r="P16" i="1"/>
  <c r="H16" i="1"/>
  <c r="Q16" i="1"/>
  <c r="K16" i="1"/>
  <c r="Q15" i="1"/>
  <c r="H15" i="1"/>
  <c r="H67" i="1" l="1"/>
  <c r="P67" i="1"/>
  <c r="P15" i="1"/>
  <c r="H17" i="1"/>
  <c r="H21" i="1"/>
  <c r="P23" i="1"/>
  <c r="H25" i="1"/>
  <c r="P27" i="1"/>
  <c r="H29" i="1"/>
  <c r="P31" i="1"/>
  <c r="H33" i="1"/>
  <c r="P35" i="1"/>
  <c r="H37" i="1"/>
  <c r="P39" i="1"/>
  <c r="H42" i="1"/>
  <c r="P42" i="1"/>
  <c r="H46" i="1"/>
  <c r="P46" i="1"/>
  <c r="H50" i="1"/>
  <c r="P50" i="1"/>
  <c r="H54" i="1"/>
  <c r="P54" i="1"/>
  <c r="H63" i="1"/>
  <c r="P63" i="1"/>
  <c r="H79" i="1"/>
  <c r="P79" i="1"/>
  <c r="H95" i="1"/>
  <c r="P95" i="1"/>
  <c r="H120" i="1"/>
  <c r="K120" i="1"/>
  <c r="H128" i="1"/>
  <c r="K128" i="1"/>
  <c r="H136" i="1"/>
  <c r="K136" i="1"/>
  <c r="H148" i="1"/>
  <c r="K148" i="1"/>
  <c r="P156" i="1"/>
  <c r="H156" i="1"/>
  <c r="K31" i="1"/>
  <c r="K35" i="1"/>
  <c r="H83" i="1"/>
  <c r="P83" i="1"/>
  <c r="H99" i="1"/>
  <c r="P99" i="1"/>
  <c r="K17" i="1"/>
  <c r="K21" i="1"/>
  <c r="K25" i="1"/>
  <c r="K29" i="1"/>
  <c r="K33" i="1"/>
  <c r="K37" i="1"/>
  <c r="H75" i="1"/>
  <c r="P75" i="1"/>
  <c r="H91" i="1"/>
  <c r="P91" i="1"/>
  <c r="K15" i="1"/>
  <c r="K23" i="1"/>
  <c r="K27" i="1"/>
  <c r="K39" i="1"/>
  <c r="H58" i="1"/>
  <c r="P58" i="1"/>
  <c r="P40" i="1"/>
  <c r="H40" i="1"/>
  <c r="P44" i="1"/>
  <c r="H44" i="1"/>
  <c r="P48" i="1"/>
  <c r="H48" i="1"/>
  <c r="P52" i="1"/>
  <c r="H52" i="1"/>
  <c r="K58" i="1"/>
  <c r="H62" i="1"/>
  <c r="P62" i="1"/>
  <c r="K67" i="1"/>
  <c r="H71" i="1"/>
  <c r="P71" i="1"/>
  <c r="K83" i="1"/>
  <c r="K99" i="1"/>
  <c r="H103" i="1"/>
  <c r="P103" i="1"/>
  <c r="P115" i="1"/>
  <c r="H115" i="1"/>
  <c r="P123" i="1"/>
  <c r="H123" i="1"/>
  <c r="P131" i="1"/>
  <c r="H131" i="1"/>
  <c r="P139" i="1"/>
  <c r="H139" i="1"/>
  <c r="H153" i="1"/>
  <c r="K153" i="1"/>
  <c r="H56" i="1"/>
  <c r="H60" i="1"/>
  <c r="H65" i="1"/>
  <c r="H69" i="1"/>
  <c r="H73" i="1"/>
  <c r="H77" i="1"/>
  <c r="H81" i="1"/>
  <c r="H85" i="1"/>
  <c r="H89" i="1"/>
  <c r="H93" i="1"/>
  <c r="H97" i="1"/>
  <c r="H101" i="1"/>
  <c r="P105" i="1"/>
  <c r="K107" i="1"/>
  <c r="P109" i="1"/>
  <c r="K111" i="1"/>
  <c r="K113" i="1"/>
  <c r="H113" i="1"/>
  <c r="K116" i="1"/>
  <c r="H119" i="1"/>
  <c r="K124" i="1"/>
  <c r="H127" i="1"/>
  <c r="K132" i="1"/>
  <c r="H135" i="1"/>
  <c r="K140" i="1"/>
  <c r="H147" i="1"/>
  <c r="K149" i="1"/>
  <c r="H152" i="1"/>
  <c r="H158" i="1"/>
  <c r="P158" i="1"/>
  <c r="H162" i="1"/>
  <c r="P162" i="1"/>
  <c r="H166" i="1"/>
  <c r="P166" i="1"/>
  <c r="H170" i="1"/>
  <c r="P170" i="1"/>
  <c r="H176" i="1"/>
  <c r="P176" i="1"/>
  <c r="K56" i="1"/>
  <c r="K60" i="1"/>
  <c r="K65" i="1"/>
  <c r="K69" i="1"/>
  <c r="K73" i="1"/>
  <c r="K77" i="1"/>
  <c r="K81" i="1"/>
  <c r="K85" i="1"/>
  <c r="K89" i="1"/>
  <c r="K93" i="1"/>
  <c r="K97" i="1"/>
  <c r="K101" i="1"/>
  <c r="P116" i="1"/>
  <c r="K119" i="1"/>
  <c r="P124" i="1"/>
  <c r="K127" i="1"/>
  <c r="P132" i="1"/>
  <c r="K135" i="1"/>
  <c r="P140" i="1"/>
  <c r="K147" i="1"/>
  <c r="P149" i="1"/>
  <c r="K152" i="1"/>
  <c r="H157" i="1"/>
  <c r="P157" i="1"/>
  <c r="H171" i="1"/>
  <c r="P171" i="1"/>
  <c r="H117" i="1"/>
  <c r="H121" i="1"/>
  <c r="H125" i="1"/>
  <c r="H129" i="1"/>
  <c r="H133" i="1"/>
  <c r="H137" i="1"/>
  <c r="H141" i="1"/>
  <c r="H150" i="1"/>
  <c r="H154" i="1"/>
  <c r="H160" i="1"/>
  <c r="H164" i="1"/>
  <c r="H168" i="1"/>
  <c r="H173" i="1"/>
  <c r="H174" i="1"/>
  <c r="H159" i="1"/>
  <c r="H163" i="1"/>
  <c r="H167" i="1"/>
  <c r="H172" i="1"/>
  <c r="H177" i="1"/>
</calcChain>
</file>

<file path=xl/sharedStrings.xml><?xml version="1.0" encoding="utf-8"?>
<sst xmlns="http://schemas.openxmlformats.org/spreadsheetml/2006/main" count="405" uniqueCount="201">
  <si>
    <t>"ТАСДИҚЛАЙМАН"</t>
  </si>
  <si>
    <t>Республика тери-таносил клиник касалхонаси бош шифокори</t>
  </si>
  <si>
    <t>___________   О.Д.Ибрагимов</t>
  </si>
  <si>
    <t>м.ў</t>
  </si>
  <si>
    <t>"____"__________2023 йил</t>
  </si>
  <si>
    <t>Республика тери таносил клиник касалхонасида беморларга шу жумлада имтиёзли тоифага кирувчи беморларга кўрсатиладиган тиббий хизмат турлари учун</t>
  </si>
  <si>
    <t>"______"________________ 2023 йилдан</t>
  </si>
  <si>
    <t>НАРХНОМА</t>
  </si>
  <si>
    <t>Т/р</t>
  </si>
  <si>
    <t>Тиббий хизматлар номи</t>
  </si>
  <si>
    <t>Ўлчов бирлиги</t>
  </si>
  <si>
    <t>Узбекситон Республикаси фукаролари учун тариф (нарх) сум</t>
  </si>
  <si>
    <t xml:space="preserve"> Имтиёзли (бюджет) беморлар учун тариф (нарх) сум</t>
  </si>
  <si>
    <t>Чет эл фукаролар учун тариф (нарх) сум</t>
  </si>
  <si>
    <t xml:space="preserve">Беморлар учун тариф (нарх) суммаси 01.01.2022 йилда </t>
  </si>
  <si>
    <t>Фарки</t>
  </si>
  <si>
    <t>ранее</t>
  </si>
  <si>
    <t>% роста</t>
  </si>
  <si>
    <t>Чет эл фуқаролари учун</t>
  </si>
  <si>
    <t>бюджет</t>
  </si>
  <si>
    <t xml:space="preserve">внебюджет </t>
  </si>
  <si>
    <t>Ётоқ-кун ва озиқ-овқат нархи</t>
  </si>
  <si>
    <t>Стандартная палата</t>
  </si>
  <si>
    <t>1 кун</t>
  </si>
  <si>
    <t>Полу-люкс  палата</t>
  </si>
  <si>
    <t>Люкс палата</t>
  </si>
  <si>
    <t xml:space="preserve">Ухаживающая за больными </t>
  </si>
  <si>
    <t>Стоимость за питание</t>
  </si>
  <si>
    <t>Тиббий хизматларнинг нархи</t>
  </si>
  <si>
    <t xml:space="preserve">Консультация врача </t>
  </si>
  <si>
    <t>хизмат</t>
  </si>
  <si>
    <t xml:space="preserve">Повторная консультация врача </t>
  </si>
  <si>
    <t>Консультация врача ананимного обследования</t>
  </si>
  <si>
    <t>Повторная консультация врача ананимного обследования</t>
  </si>
  <si>
    <t>Общий анализ крови</t>
  </si>
  <si>
    <t>Общий анализ мочи</t>
  </si>
  <si>
    <t>Исследования на эозинофилию</t>
  </si>
  <si>
    <t>Исследования на клетки Тцанка</t>
  </si>
  <si>
    <t>Исследования на LE клетки</t>
  </si>
  <si>
    <t>Иссследования на спирохету</t>
  </si>
  <si>
    <t>Иссследования на тельца Боровского (лейшманиоз)</t>
  </si>
  <si>
    <t>Соскоб на грибы</t>
  </si>
  <si>
    <t>Исследования на чесоточного клеща</t>
  </si>
  <si>
    <t>Исследования на демодекс</t>
  </si>
  <si>
    <t>Копрология</t>
  </si>
  <si>
    <t>Соскоб на яйца глист</t>
  </si>
  <si>
    <t>Определение скрытого кровотечения в кале</t>
  </si>
  <si>
    <t>Микроскопия мазка у женщин</t>
  </si>
  <si>
    <t>Микроскопия мазка у мужчин</t>
  </si>
  <si>
    <t>Спермограмма</t>
  </si>
  <si>
    <t>Исследования сока простаты (без забора)</t>
  </si>
  <si>
    <t>Микрореакция с сывороткой крови,с плазмой крови ( антиген)</t>
  </si>
  <si>
    <t>Микрореакция с сывороткой крови,с плазмой крови ( карбон)</t>
  </si>
  <si>
    <t>АЛТ</t>
  </si>
  <si>
    <t>АСТ</t>
  </si>
  <si>
    <t>Прямой и общий билирубин</t>
  </si>
  <si>
    <t>Креатинин</t>
  </si>
  <si>
    <t>Мочевина</t>
  </si>
  <si>
    <t>Общий белок</t>
  </si>
  <si>
    <t>Холестерин</t>
  </si>
  <si>
    <t>Глюкоза</t>
  </si>
  <si>
    <t>Калий</t>
  </si>
  <si>
    <t>Кальций</t>
  </si>
  <si>
    <t>С-реактивный белок</t>
  </si>
  <si>
    <t>Забор биопсийного материала</t>
  </si>
  <si>
    <t>Патологическое исследование</t>
  </si>
  <si>
    <t xml:space="preserve">ДС-ИФА-АНТИ-Хламидия TR-G </t>
  </si>
  <si>
    <t xml:space="preserve">ДС-ИФА-АНТИ-ЦМВ-G </t>
  </si>
  <si>
    <t>ИФА Анти ЛЮИС GМ</t>
  </si>
  <si>
    <t xml:space="preserve">ДС-ИФА-АНТИ-ВПГ 1,2-G </t>
  </si>
  <si>
    <t>Микоплазмоз igG -антитела</t>
  </si>
  <si>
    <t>Уреаплазмоз  igG -антитела</t>
  </si>
  <si>
    <t>ДС-ИФА-HBsAg (гепатит В)</t>
  </si>
  <si>
    <t>ИФА-АНТИ HCV (гепатит С)</t>
  </si>
  <si>
    <t>ДС-ИФА-ПСА-общий</t>
  </si>
  <si>
    <t>ИФА лямблии</t>
  </si>
  <si>
    <t>ДС ИФА АНТИ ТОКСО G</t>
  </si>
  <si>
    <t>Хеликобоктер(H Pytori Quicktest  опред антител в сывор плазме и крови)</t>
  </si>
  <si>
    <t>Трихоманад (IgE к Trichomonas vaginalis)</t>
  </si>
  <si>
    <t>ВГА антиген ИФА-БЕСТ ( гепатитА)</t>
  </si>
  <si>
    <t>Определение иммуноглобулина"Е" - общий</t>
  </si>
  <si>
    <t>Ревмофактор</t>
  </si>
  <si>
    <t>Холестирин низкой плотности</t>
  </si>
  <si>
    <t>Холестирин высокой плотности</t>
  </si>
  <si>
    <t>Щелочная фасфотаза</t>
  </si>
  <si>
    <t>Anti-AII группа  (реагенты для определения группы крови-метод латексной агглютинации)</t>
  </si>
  <si>
    <t>Anti-BIII группа  (реагенты для определения группы крови-метод латексной агглютинации)</t>
  </si>
  <si>
    <t>Anti-ABIV группа  (реагенты для определения группы крови-метод латексной агглютинации)</t>
  </si>
  <si>
    <t>Anti-D (реагент для определения резус фактора-метод латексной агглютинации)</t>
  </si>
  <si>
    <t>Фибриноген Clauss Test</t>
  </si>
  <si>
    <t>Тромбиновое время (ТТ)</t>
  </si>
  <si>
    <t>Протромбиновое время в плазме ( ПТ)</t>
  </si>
  <si>
    <t>Активированное частичное Тромбопластиновое время (АЧТ)</t>
  </si>
  <si>
    <t>Экспресс-тест на выявление антител IgM/IgG к коронавирусу Covid-19</t>
  </si>
  <si>
    <t>Экспресс тест для определения антител Covid-19 (Finacare)</t>
  </si>
  <si>
    <t>УЗИ печени, желчного пузыря, селезенки, поджелудочная железа</t>
  </si>
  <si>
    <t>УЗИ органов малого таза при гинекологических заболеваниях (матка, яичники, мочевой пузырь)</t>
  </si>
  <si>
    <t>УЗИ органов малого таза прибеременности</t>
  </si>
  <si>
    <t>УЗИ почек</t>
  </si>
  <si>
    <t>УЗИ предстательной железы, мочевого пузыря</t>
  </si>
  <si>
    <t>УЗИ щитовидной железы</t>
  </si>
  <si>
    <t>УЗИ один орган</t>
  </si>
  <si>
    <t>Электрокардиография</t>
  </si>
  <si>
    <t>Озонотерапия общая</t>
  </si>
  <si>
    <t>Озонотерапия нижних и верхних конечностей</t>
  </si>
  <si>
    <t>Озонотерапия головы</t>
  </si>
  <si>
    <t>Электросон</t>
  </si>
  <si>
    <t>Определение биодозы</t>
  </si>
  <si>
    <t>УЗТ Барвинок</t>
  </si>
  <si>
    <t>Дарсонваль</t>
  </si>
  <si>
    <t>Кварц Тубус</t>
  </si>
  <si>
    <t>Кварц УФО</t>
  </si>
  <si>
    <t>Токи Бернара</t>
  </si>
  <si>
    <t>Пува терапия</t>
  </si>
  <si>
    <t>Электрофорез ( без расходных материалов)</t>
  </si>
  <si>
    <t>Криомассаж ограниченный</t>
  </si>
  <si>
    <t>Криомассаж распространенный</t>
  </si>
  <si>
    <t>Внутривенное лазерное облучение (аппарат ВЛОК)</t>
  </si>
  <si>
    <t>Внутривенное лазерное облучение (аппарат ВЛОК) без расходных материалов</t>
  </si>
  <si>
    <t>Забор крови ( с расходными материалами)</t>
  </si>
  <si>
    <t>Инъекция в/м  (без расходных материалов)</t>
  </si>
  <si>
    <t>Инъекция в/в ( без расходных материалов)</t>
  </si>
  <si>
    <t>Капельница ( без расходных материалов)</t>
  </si>
  <si>
    <t>Перевязка и оброботка ( без расходных материалов и лекарственных средств)</t>
  </si>
  <si>
    <t>Забор мазка у женщин ( с расходными материалами)</t>
  </si>
  <si>
    <t>забор мазка у мужчин</t>
  </si>
  <si>
    <t>Санация женских половых путей ( без расходных материалов)</t>
  </si>
  <si>
    <t>Криодеструкция  борадавок в области ладоней и подошв (одна единица)</t>
  </si>
  <si>
    <t>Криодеструкция  контагиозного маллюска (одна единица)</t>
  </si>
  <si>
    <t xml:space="preserve">Коагуляция мелких доброкачественных новообразований (папилом, кондилом, миллиум) </t>
  </si>
  <si>
    <t>Коагуляция бородавок в области ладоней и подошв  ( без расх материалов) за каждую</t>
  </si>
  <si>
    <t>Механическое удаление контагиозного малюска одна единица (без расходных материалов)</t>
  </si>
  <si>
    <t>Мезотерапия волосистой части головы до 3 кв.см (без лекарственных средств)</t>
  </si>
  <si>
    <t>Мезотерапия волосистой части головы свыше 3 кв.см (без лекарственных средств)</t>
  </si>
  <si>
    <t>Мезотерапия кожи до 3 кв.см ( без лекарственных средств)</t>
  </si>
  <si>
    <t>Мезотерапия кожи свыше 3 кв.см ( без лекарственных средств)</t>
  </si>
  <si>
    <t>Инстилляцция передняя ( без расходных материалов)</t>
  </si>
  <si>
    <t>Инстилляция тотальная ( без расходных материалов)</t>
  </si>
  <si>
    <t>Массаж предстательной железы ( без расходных материалов)</t>
  </si>
  <si>
    <t>Забор сока простаты ( без расходных материалов)</t>
  </si>
  <si>
    <t>Обработка влагалищная и шейки матки ( без лекарственных средств)</t>
  </si>
  <si>
    <t>Удаление остроконечных кондилом и борадавок  электрокоугулятором 1 шт</t>
  </si>
  <si>
    <t>Удаление контагиозного моллюска(одного)электрокаогулятором</t>
  </si>
  <si>
    <t>Кислородная пенка- коктель</t>
  </si>
  <si>
    <t>Ксерокопия</t>
  </si>
  <si>
    <t>Консультация врача косметолога</t>
  </si>
  <si>
    <t>Программа Rose de mer (коралловый пилинг)</t>
  </si>
  <si>
    <t>Косметологический массаж лица</t>
  </si>
  <si>
    <t>Жёлтый пилинг</t>
  </si>
  <si>
    <t>Атравматическая чистка лица (жирная и комбинированная кожа)</t>
  </si>
  <si>
    <t>Атравматическая чистка лица (сухая кожа)</t>
  </si>
  <si>
    <t>Плазмотерапия</t>
  </si>
  <si>
    <t>Плазмолифтинг</t>
  </si>
  <si>
    <t>Мезотерапия</t>
  </si>
  <si>
    <t xml:space="preserve">Удаление папиллом </t>
  </si>
  <si>
    <t>Контурная пластика</t>
  </si>
  <si>
    <t>Биоревитализация</t>
  </si>
  <si>
    <t>Спа-терапия по телу</t>
  </si>
  <si>
    <t>Пересадка волос</t>
  </si>
  <si>
    <t>Пересадка меланоцитов</t>
  </si>
  <si>
    <t>Нитевой лифтинг</t>
  </si>
  <si>
    <t>Липолитическая терапия</t>
  </si>
  <si>
    <t>Лазерная эпиляция</t>
  </si>
  <si>
    <t>Фотоомоложение</t>
  </si>
  <si>
    <t>Фотолечение</t>
  </si>
  <si>
    <t>Лазерная обработка единичного бледного лентиго</t>
  </si>
  <si>
    <t>RF лифтинг</t>
  </si>
  <si>
    <t>Vbeam импульсный лазер 595 нм</t>
  </si>
  <si>
    <t>Плексер- безоперационная блефаропластика</t>
  </si>
  <si>
    <t>Интимное омоложение</t>
  </si>
  <si>
    <t>Физиотерапевтические процедуры на многофункциональном аппарате "АSTAR" Лазер</t>
  </si>
  <si>
    <t>Физиотерапевтические процедуры на многофункциональном аппарате "АSTAR" Ультразвук</t>
  </si>
  <si>
    <t>Физиотерапевтические процедуры на многофункциональном аппарате "АSTAR" Магнит</t>
  </si>
  <si>
    <t>Физиотерапевтические процедуры на многофункциональном аппарате "АSTAR" Внутривенная Озонотерапия</t>
  </si>
  <si>
    <t>Малоинвазивное оперативное  удаление новообразований</t>
  </si>
  <si>
    <t>Аутологик меланоцит трансплантацияси +бўлакчали эпидермис трасплантацияси (1-10 см2) (без расходных материалов)</t>
  </si>
  <si>
    <t>Аутологик меланоцит трансплантацияси +бўлакчали эпидермис трасплантацияси (10-20 см2)  (без расходных материалов)</t>
  </si>
  <si>
    <t>Аутологик меланоцит трансплантацияси +бўлакчали эпидермис трасплантацияси (20-30 см)  (без расходных материалов)</t>
  </si>
  <si>
    <t>Аутологик меланоцит трансплантацияси  (1-10 см)  (без расходных материалов)</t>
  </si>
  <si>
    <t>Аутологик меланоцит трансплантацияси  (10-20 см)  (без расходных материалов)</t>
  </si>
  <si>
    <t>Аутологик меланоцит трансплантацияси  (20-30см)  (без расходных материалов)</t>
  </si>
  <si>
    <t>Пересадка волос фолликулярными объединениями, метод FUE ( 1 луковица )  (без расходных материалов)</t>
  </si>
  <si>
    <t>Плазмафарез  (без расходных материалов)</t>
  </si>
  <si>
    <t>Даволаш ишлари бўйича бош шифокор ўринбосари</t>
  </si>
  <si>
    <t>Турдиев А.Х</t>
  </si>
  <si>
    <t>Пуллик хизмат бўлими бошлиғи</t>
  </si>
  <si>
    <t>Мирпулатов З.Т</t>
  </si>
  <si>
    <t>Бош ҳисобчи</t>
  </si>
  <si>
    <t>Ядгаров Ғ.Н</t>
  </si>
  <si>
    <t>Иқтисодчи</t>
  </si>
  <si>
    <t>Сафариев А.Р</t>
  </si>
  <si>
    <t>Фиточай с шиповником</t>
  </si>
  <si>
    <t>Фиточай зверобой с травами</t>
  </si>
  <si>
    <t>Фиточай успокаивающий</t>
  </si>
  <si>
    <t>Фиточай Фитосанитар</t>
  </si>
  <si>
    <t xml:space="preserve">Фиточай очищающий </t>
  </si>
  <si>
    <t xml:space="preserve">Фиточай здоровые волосы </t>
  </si>
  <si>
    <t>Фиточай крепкий сон</t>
  </si>
  <si>
    <t>Фиточай гепафит</t>
  </si>
  <si>
    <t>Фиточай желчегонный</t>
  </si>
  <si>
    <t>Фиточай слабитус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</si>
</sst>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</font>
    <font>
      <sz val="12"/>
      <color indexed="12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186"/>
    </font>
    <font>
      <sz val="14"/>
      <color theme="0"/>
      <name val="Times New Roman"/>
      <family val="1"/>
      <charset val="204"/>
    </font>
    <font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81">
    <xf numFmtId="0" fontId="0" fillId="0" borderId="0" xfId="0"/>
    <xf numFmtId="0" fontId="2" fillId="2" borderId="0" xfId="1" applyFont="1" applyFill="1"/>
    <xf numFmtId="0" fontId="4" fillId="2" borderId="0" xfId="1" applyFont="1" applyFill="1"/>
    <xf numFmtId="0" fontId="5" fillId="0" borderId="0" xfId="0" applyFont="1"/>
    <xf numFmtId="0" fontId="6" fillId="2" borderId="0" xfId="1" applyFont="1" applyFill="1" applyAlignment="1">
      <alignment vertical="center"/>
    </xf>
    <xf numFmtId="0" fontId="6" fillId="2" borderId="0" xfId="1" applyFont="1" applyFill="1" applyAlignment="1">
      <alignment vertical="center" wrapText="1"/>
    </xf>
    <xf numFmtId="0" fontId="8" fillId="0" borderId="0" xfId="0" applyFont="1"/>
    <xf numFmtId="0" fontId="9" fillId="2" borderId="0" xfId="1" applyFont="1" applyFill="1"/>
    <xf numFmtId="0" fontId="6" fillId="0" borderId="0" xfId="0" applyFont="1"/>
    <xf numFmtId="0" fontId="7" fillId="2" borderId="0" xfId="1" applyFont="1" applyFill="1"/>
    <xf numFmtId="0" fontId="7" fillId="2" borderId="0" xfId="1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6" fillId="2" borderId="0" xfId="1" applyFont="1" applyFill="1"/>
    <xf numFmtId="0" fontId="6" fillId="0" borderId="0" xfId="0" applyFont="1" applyAlignment="1">
      <alignment horizontal="center"/>
    </xf>
    <xf numFmtId="0" fontId="10" fillId="0" borderId="0" xfId="0" applyFon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2" borderId="0" xfId="1" applyFont="1" applyFill="1" applyAlignment="1">
      <alignment vertical="top"/>
    </xf>
    <xf numFmtId="0" fontId="11" fillId="2" borderId="0" xfId="1" applyFont="1" applyFill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64" fontId="10" fillId="0" borderId="2" xfId="0" applyNumberFormat="1" applyFont="1" applyBorder="1" applyAlignment="1">
      <alignment horizontal="left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3" fontId="5" fillId="0" borderId="0" xfId="0" applyNumberFormat="1" applyFont="1"/>
    <xf numFmtId="165" fontId="5" fillId="0" borderId="0" xfId="0" applyNumberFormat="1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3" fontId="8" fillId="2" borderId="2" xfId="0" applyNumberFormat="1" applyFont="1" applyFill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 wrapText="1"/>
    </xf>
    <xf numFmtId="1" fontId="10" fillId="0" borderId="2" xfId="2" applyNumberFormat="1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/>
    </xf>
    <xf numFmtId="1" fontId="6" fillId="0" borderId="2" xfId="2" applyNumberFormat="1" applyFont="1" applyBorder="1" applyAlignment="1">
      <alignment horizontal="left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1" fontId="6" fillId="0" borderId="2" xfId="2" applyNumberFormat="1" applyFont="1" applyBorder="1" applyAlignment="1">
      <alignment horizontal="center" vertical="center" wrapText="1"/>
    </xf>
    <xf numFmtId="0" fontId="7" fillId="0" borderId="0" xfId="0" applyFont="1"/>
    <xf numFmtId="3" fontId="7" fillId="0" borderId="0" xfId="0" applyNumberFormat="1" applyFont="1"/>
    <xf numFmtId="0" fontId="7" fillId="0" borderId="2" xfId="0" applyFont="1" applyBorder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/>
    </xf>
    <xf numFmtId="3" fontId="8" fillId="0" borderId="2" xfId="0" applyNumberFormat="1" applyFont="1" applyBorder="1" applyAlignment="1">
      <alignment horizontal="center"/>
    </xf>
    <xf numFmtId="3" fontId="8" fillId="0" borderId="0" xfId="0" applyNumberFormat="1" applyFont="1"/>
    <xf numFmtId="0" fontId="15" fillId="0" borderId="0" xfId="0" applyFont="1"/>
    <xf numFmtId="1" fontId="15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1" fontId="6" fillId="0" borderId="2" xfId="0" applyNumberFormat="1" applyFont="1" applyBorder="1" applyAlignment="1">
      <alignment horizontal="left" wrapText="1"/>
    </xf>
    <xf numFmtId="0" fontId="16" fillId="0" borderId="0" xfId="0" applyFont="1"/>
    <xf numFmtId="3" fontId="8" fillId="0" borderId="0" xfId="0" applyNumberFormat="1" applyFont="1" applyAlignment="1">
      <alignment horizont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vertical="center"/>
    </xf>
    <xf numFmtId="165" fontId="16" fillId="0" borderId="0" xfId="0" applyNumberFormat="1" applyFont="1"/>
    <xf numFmtId="0" fontId="7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7" fillId="2" borderId="0" xfId="1" applyFont="1" applyFill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3">
    <cellStyle name="Обычный" xfId="0" builtinId="0"/>
    <cellStyle name="Обычный 2 2" xfId="1"/>
    <cellStyle name="Обычный_Лист1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Telegram%20Desktop/&#1056;&#1058;&#1058;&#1050;&#1050;_&#1055;&#1088;_&#1085;&#1090;_&#1085;&#1072;_&#1087;&#1083;&#1072;&#1090;&#1085;&#1099;&#1077;_&#1091;&#1089;&#1083;&#1091;&#1075;&#1080;_15_05_2023_&#1081;&#1080;&#1083;&#1076;&#1072;&#10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ета расходов (вне бюд)"/>
      <sheetName val="4 гурух хараж. (вне бюджет)"/>
      <sheetName val="Смета расходов кап.влож"/>
      <sheetName val="Рег. кар"/>
      <sheetName val="журнал регис"/>
      <sheetName val="переч изменений"/>
      <sheetName val="база. изм конвер"/>
      <sheetName val="Лист1"/>
      <sheetName val="калькул 01,03,2021"/>
      <sheetName val="койко день  01,03,2021 "/>
      <sheetName val="коэфф 01,03,2021"/>
      <sheetName val="коэфф 01,05,2023"/>
      <sheetName val="калькул 2021 ковид"/>
      <sheetName val="калькул ковид 2 "/>
      <sheetName val="коэфф 2020"/>
      <sheetName val="штат"/>
      <sheetName val="Лист2"/>
      <sheetName val="прейскурант 01,05,2023"/>
      <sheetName val="калькул 01,05,2023"/>
      <sheetName val="койко день  01,05,2023"/>
      <sheetName val="хронометраж 01,05,2023"/>
      <sheetName val="Р.мат.ковид"/>
      <sheetName val="Р.мат лаб1"/>
      <sheetName val="Р.мат.лаб2"/>
      <sheetName val="Р.мат.потоморф"/>
      <sheetName val="Р.мат.Фитобар"/>
      <sheetName val="Р.мат.УЗД"/>
      <sheetName val="Р.мат."/>
      <sheetName val="Космет-я"/>
      <sheetName val="расчет зарплаты 01,03,2021"/>
      <sheetName val="хронометраж 01,03,2021"/>
      <sheetName val="хронометраж 2021 ковид -1"/>
      <sheetName val="хронометраж 2021 ковид 2"/>
      <sheetName val="реактивы ковид (2)"/>
      <sheetName val="прейскурант 01,03,2021"/>
      <sheetName val="прейскурант 2021 ковид 1"/>
      <sheetName val="прейскурант 2021 5 талик"/>
      <sheetName val="Космет-я (2)"/>
      <sheetName val="иностр граждане 01,05,2023"/>
      <sheetName val="калькул 26.08.2020"/>
      <sheetName val="хронометраж"/>
      <sheetName val="хронометраж 26.08.2020"/>
      <sheetName val="прейскурант 26.08.2020"/>
      <sheetName val="расчет зарплаты"/>
      <sheetName val="койко день 2021"/>
      <sheetName val="Ковид"/>
      <sheetName val="Ковид 09,11,2020"/>
      <sheetName val="косметология"/>
      <sheetName val="койко день 2020"/>
      <sheetName val="тариф на 01.02.2020"/>
      <sheetName val="медикаменты"/>
      <sheetName val="иностр граждане 2021 (2)"/>
      <sheetName val="медикаменты (2)"/>
      <sheetName val="медик 2"/>
      <sheetName val="медик 2 (2)"/>
      <sheetName val="медикам3"/>
      <sheetName val="медикам3 (2)"/>
      <sheetName val="медикам ВЛОК"/>
      <sheetName val="медикам ВЛОК (2)"/>
      <sheetName val="патаморф"/>
      <sheetName val="патаморф (2)"/>
      <sheetName val="реакт"/>
      <sheetName val="реакт (2)"/>
      <sheetName val="реактивы (2)"/>
      <sheetName val="реактивы"/>
      <sheetName val="реактивы (3)"/>
      <sheetName val="фитобар 2020"/>
      <sheetName val="реактивы ковид"/>
      <sheetName val="фитобар 2021"/>
      <sheetName val="прейск образец"/>
      <sheetName val="прейскурант"/>
      <sheetName val="иностр граждане"/>
      <sheetName val="калкул 2020"/>
      <sheetName val="2019 износ"/>
      <sheetName val="2020 изно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40">
          <cell r="B140" t="str">
            <v>ДС-ИФА-ВИЧ-АГАТ-СКРИН</v>
          </cell>
        </row>
        <row r="212">
          <cell r="B212" t="str">
            <v>Экспресс тест анализ на ВИЧ антитела</v>
          </cell>
        </row>
        <row r="358">
          <cell r="B358" t="str">
            <v>Повторная консультация врача косметолога</v>
          </cell>
        </row>
        <row r="382">
          <cell r="B382" t="str">
            <v>Ботулинотерапия (1 ед-ца)</v>
          </cell>
        </row>
        <row r="385">
          <cell r="B385" t="str">
            <v>Лечение гипергидроза (1 ед-ца)</v>
          </cell>
        </row>
        <row r="424">
          <cell r="B424" t="str">
            <v>Лазеродеструкция пигментного пятна (1 ед-ца)</v>
          </cell>
        </row>
        <row r="433">
          <cell r="B433" t="str">
            <v>Фракционный CO2 лазер (1 ед-ца)</v>
          </cell>
        </row>
        <row r="446">
          <cell r="B446" t="str">
            <v xml:space="preserve"> Лазерное удаление  добр образ  до 1 см (1 элемент)</v>
          </cell>
        </row>
        <row r="449">
          <cell r="B449" t="str">
            <v xml:space="preserve"> Лазерное удаление  добр образ  до 10 см (1 элемент)</v>
          </cell>
        </row>
        <row r="452">
          <cell r="B452" t="str">
            <v>Рубец до 1 см (1 элемент)</v>
          </cell>
        </row>
        <row r="455">
          <cell r="B455" t="str">
            <v>Рубец 2 см (1 элемент)</v>
          </cell>
        </row>
        <row r="458">
          <cell r="B458" t="str">
            <v>Рубец 3 см (1 элемент)</v>
          </cell>
        </row>
        <row r="461">
          <cell r="B461" t="str">
            <v>Рубец 5-10 см (1 элемент)</v>
          </cell>
        </row>
        <row r="464">
          <cell r="B464" t="str">
            <v>Стрии 1 элемент</v>
          </cell>
        </row>
        <row r="467">
          <cell r="B467" t="str">
            <v>Стрии до 10 элементов</v>
          </cell>
        </row>
        <row r="470">
          <cell r="B470" t="str">
            <v>Стрии до 20 элементов</v>
          </cell>
        </row>
        <row r="473">
          <cell r="B473" t="str">
            <v>Абляционная поверхностная шлифовка кожи (лоб)</v>
          </cell>
        </row>
        <row r="476">
          <cell r="B476" t="str">
            <v>Абляционная глубокая шлифовка кожи (лоб)</v>
          </cell>
        </row>
        <row r="479">
          <cell r="B479" t="str">
            <v>Абляционная  поверхностная шлифовка кожи (нос)</v>
          </cell>
        </row>
        <row r="482">
          <cell r="B482" t="str">
            <v>Абляционная глубокая шлифовка кожи (нос)</v>
          </cell>
        </row>
        <row r="485">
          <cell r="B485" t="str">
            <v>Абляционная  поверхностная шлифовка кожи (веки)</v>
          </cell>
        </row>
        <row r="488">
          <cell r="B488" t="str">
            <v>Абляционная  глубокая шлифовка кожи (веки)</v>
          </cell>
        </row>
        <row r="491">
          <cell r="B491" t="str">
            <v>Абляционная  поверхностная шлифовка кожи (шея)</v>
          </cell>
        </row>
        <row r="494">
          <cell r="B494" t="str">
            <v>Абляционная  глубокая шлифовка кожи (шея)</v>
          </cell>
        </row>
        <row r="497">
          <cell r="B497" t="str">
            <v>Абляционная  поверхностная шлифовка кожи (кисти рук)</v>
          </cell>
        </row>
        <row r="500">
          <cell r="B500" t="str">
            <v>Абляционная  глубокая шлифовка кожи (кисти рук)</v>
          </cell>
        </row>
        <row r="503">
          <cell r="B503" t="str">
            <v>Абляционная  глубокая шлифовка кожи (папиллома 1 элемент)</v>
          </cell>
        </row>
        <row r="506">
          <cell r="B506" t="str">
            <v>Абляционная  глубокая шлифовка кожи (папиллома 10 и более элементов)</v>
          </cell>
        </row>
        <row r="509">
          <cell r="B509" t="str">
            <v>Абляционная  глубокая шлифовка кожи (бородавки 1 элемент)</v>
          </cell>
        </row>
        <row r="512">
          <cell r="B512" t="str">
            <v>Абляционная  глубокая шлифовка кожи (бородавки на гениталиях 1 элемент)</v>
          </cell>
        </row>
        <row r="515">
          <cell r="B515" t="str">
            <v>Абляционная  глубокая шлифовка кожи (бородавки на подошве 1 элемент)</v>
          </cell>
        </row>
        <row r="518">
          <cell r="B518" t="str">
            <v>Абляционная  глубокая шлифовка кожи (бородавки на подошве 5 и более элементов)</v>
          </cell>
        </row>
        <row r="521">
          <cell r="B521" t="str">
            <v>Абляционная  глубокая шлифовка кожи (моллюски 1 элемент)</v>
          </cell>
        </row>
        <row r="524">
          <cell r="B524" t="str">
            <v>Абляционная  глубокая шлифовка кожи (моллюски до 10 элементов)</v>
          </cell>
        </row>
        <row r="527">
          <cell r="B527" t="str">
            <v>Абляционная  глубокая шлифовка кожи (моллюски до 20 элементов)</v>
          </cell>
        </row>
        <row r="530">
          <cell r="B530" t="str">
            <v>Эксимерный лазер 1 выстрел</v>
          </cell>
        </row>
        <row r="533">
          <cell r="B533" t="str">
            <v>Возрастная интимная коррекция</v>
          </cell>
        </row>
        <row r="583">
          <cell r="B583" t="str">
            <v>Плазмафарез (с расходными материалами)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7"/>
  <sheetViews>
    <sheetView tabSelected="1" workbookViewId="0">
      <selection activeCell="D94" sqref="D94"/>
    </sheetView>
  </sheetViews>
  <sheetFormatPr defaultRowHeight="18.75"/>
  <cols>
    <col min="1" max="1" width="4.7109375" style="6" customWidth="1"/>
    <col min="2" max="2" width="54.28515625" style="19" customWidth="1"/>
    <col min="3" max="3" width="13.7109375" style="20" customWidth="1"/>
    <col min="4" max="6" width="21.28515625" style="20" customWidth="1"/>
    <col min="7" max="10" width="21.28515625" style="20" hidden="1" customWidth="1"/>
    <col min="11" max="11" width="15.140625" style="6" hidden="1" customWidth="1"/>
    <col min="12" max="12" width="9.85546875" style="3" bestFit="1" customWidth="1"/>
    <col min="13" max="13" width="9.140625" style="3"/>
    <col min="14" max="14" width="10.140625" style="3" hidden="1" customWidth="1"/>
    <col min="15" max="15" width="11.42578125" style="3" hidden="1" customWidth="1"/>
    <col min="16" max="17" width="0" style="3" hidden="1" customWidth="1"/>
    <col min="18" max="256" width="9.140625" style="3"/>
    <col min="257" max="257" width="4.7109375" style="3" customWidth="1"/>
    <col min="258" max="258" width="54.28515625" style="3" customWidth="1"/>
    <col min="259" max="259" width="13.7109375" style="3" customWidth="1"/>
    <col min="260" max="262" width="21.28515625" style="3" customWidth="1"/>
    <col min="263" max="267" width="0" style="3" hidden="1" customWidth="1"/>
    <col min="268" max="268" width="9.85546875" style="3" bestFit="1" customWidth="1"/>
    <col min="269" max="269" width="9.140625" style="3"/>
    <col min="270" max="270" width="10.140625" style="3" customWidth="1"/>
    <col min="271" max="271" width="11.42578125" style="3" customWidth="1"/>
    <col min="272" max="512" width="9.140625" style="3"/>
    <col min="513" max="513" width="4.7109375" style="3" customWidth="1"/>
    <col min="514" max="514" width="54.28515625" style="3" customWidth="1"/>
    <col min="515" max="515" width="13.7109375" style="3" customWidth="1"/>
    <col min="516" max="518" width="21.28515625" style="3" customWidth="1"/>
    <col min="519" max="523" width="0" style="3" hidden="1" customWidth="1"/>
    <col min="524" max="524" width="9.85546875" style="3" bestFit="1" customWidth="1"/>
    <col min="525" max="525" width="9.140625" style="3"/>
    <col min="526" max="526" width="10.140625" style="3" customWidth="1"/>
    <col min="527" max="527" width="11.42578125" style="3" customWidth="1"/>
    <col min="528" max="768" width="9.140625" style="3"/>
    <col min="769" max="769" width="4.7109375" style="3" customWidth="1"/>
    <col min="770" max="770" width="54.28515625" style="3" customWidth="1"/>
    <col min="771" max="771" width="13.7109375" style="3" customWidth="1"/>
    <col min="772" max="774" width="21.28515625" style="3" customWidth="1"/>
    <col min="775" max="779" width="0" style="3" hidden="1" customWidth="1"/>
    <col min="780" max="780" width="9.85546875" style="3" bestFit="1" customWidth="1"/>
    <col min="781" max="781" width="9.140625" style="3"/>
    <col min="782" max="782" width="10.140625" style="3" customWidth="1"/>
    <col min="783" max="783" width="11.42578125" style="3" customWidth="1"/>
    <col min="784" max="1024" width="9.140625" style="3"/>
    <col min="1025" max="1025" width="4.7109375" style="3" customWidth="1"/>
    <col min="1026" max="1026" width="54.28515625" style="3" customWidth="1"/>
    <col min="1027" max="1027" width="13.7109375" style="3" customWidth="1"/>
    <col min="1028" max="1030" width="21.28515625" style="3" customWidth="1"/>
    <col min="1031" max="1035" width="0" style="3" hidden="1" customWidth="1"/>
    <col min="1036" max="1036" width="9.85546875" style="3" bestFit="1" customWidth="1"/>
    <col min="1037" max="1037" width="9.140625" style="3"/>
    <col min="1038" max="1038" width="10.140625" style="3" customWidth="1"/>
    <col min="1039" max="1039" width="11.42578125" style="3" customWidth="1"/>
    <col min="1040" max="1280" width="9.140625" style="3"/>
    <col min="1281" max="1281" width="4.7109375" style="3" customWidth="1"/>
    <col min="1282" max="1282" width="54.28515625" style="3" customWidth="1"/>
    <col min="1283" max="1283" width="13.7109375" style="3" customWidth="1"/>
    <col min="1284" max="1286" width="21.28515625" style="3" customWidth="1"/>
    <col min="1287" max="1291" width="0" style="3" hidden="1" customWidth="1"/>
    <col min="1292" max="1292" width="9.85546875" style="3" bestFit="1" customWidth="1"/>
    <col min="1293" max="1293" width="9.140625" style="3"/>
    <col min="1294" max="1294" width="10.140625" style="3" customWidth="1"/>
    <col min="1295" max="1295" width="11.42578125" style="3" customWidth="1"/>
    <col min="1296" max="1536" width="9.140625" style="3"/>
    <col min="1537" max="1537" width="4.7109375" style="3" customWidth="1"/>
    <col min="1538" max="1538" width="54.28515625" style="3" customWidth="1"/>
    <col min="1539" max="1539" width="13.7109375" style="3" customWidth="1"/>
    <col min="1540" max="1542" width="21.28515625" style="3" customWidth="1"/>
    <col min="1543" max="1547" width="0" style="3" hidden="1" customWidth="1"/>
    <col min="1548" max="1548" width="9.85546875" style="3" bestFit="1" customWidth="1"/>
    <col min="1549" max="1549" width="9.140625" style="3"/>
    <col min="1550" max="1550" width="10.140625" style="3" customWidth="1"/>
    <col min="1551" max="1551" width="11.42578125" style="3" customWidth="1"/>
    <col min="1552" max="1792" width="9.140625" style="3"/>
    <col min="1793" max="1793" width="4.7109375" style="3" customWidth="1"/>
    <col min="1794" max="1794" width="54.28515625" style="3" customWidth="1"/>
    <col min="1795" max="1795" width="13.7109375" style="3" customWidth="1"/>
    <col min="1796" max="1798" width="21.28515625" style="3" customWidth="1"/>
    <col min="1799" max="1803" width="0" style="3" hidden="1" customWidth="1"/>
    <col min="1804" max="1804" width="9.85546875" style="3" bestFit="1" customWidth="1"/>
    <col min="1805" max="1805" width="9.140625" style="3"/>
    <col min="1806" max="1806" width="10.140625" style="3" customWidth="1"/>
    <col min="1807" max="1807" width="11.42578125" style="3" customWidth="1"/>
    <col min="1808" max="2048" width="9.140625" style="3"/>
    <col min="2049" max="2049" width="4.7109375" style="3" customWidth="1"/>
    <col min="2050" max="2050" width="54.28515625" style="3" customWidth="1"/>
    <col min="2051" max="2051" width="13.7109375" style="3" customWidth="1"/>
    <col min="2052" max="2054" width="21.28515625" style="3" customWidth="1"/>
    <col min="2055" max="2059" width="0" style="3" hidden="1" customWidth="1"/>
    <col min="2060" max="2060" width="9.85546875" style="3" bestFit="1" customWidth="1"/>
    <col min="2061" max="2061" width="9.140625" style="3"/>
    <col min="2062" max="2062" width="10.140625" style="3" customWidth="1"/>
    <col min="2063" max="2063" width="11.42578125" style="3" customWidth="1"/>
    <col min="2064" max="2304" width="9.140625" style="3"/>
    <col min="2305" max="2305" width="4.7109375" style="3" customWidth="1"/>
    <col min="2306" max="2306" width="54.28515625" style="3" customWidth="1"/>
    <col min="2307" max="2307" width="13.7109375" style="3" customWidth="1"/>
    <col min="2308" max="2310" width="21.28515625" style="3" customWidth="1"/>
    <col min="2311" max="2315" width="0" style="3" hidden="1" customWidth="1"/>
    <col min="2316" max="2316" width="9.85546875" style="3" bestFit="1" customWidth="1"/>
    <col min="2317" max="2317" width="9.140625" style="3"/>
    <col min="2318" max="2318" width="10.140625" style="3" customWidth="1"/>
    <col min="2319" max="2319" width="11.42578125" style="3" customWidth="1"/>
    <col min="2320" max="2560" width="9.140625" style="3"/>
    <col min="2561" max="2561" width="4.7109375" style="3" customWidth="1"/>
    <col min="2562" max="2562" width="54.28515625" style="3" customWidth="1"/>
    <col min="2563" max="2563" width="13.7109375" style="3" customWidth="1"/>
    <col min="2564" max="2566" width="21.28515625" style="3" customWidth="1"/>
    <col min="2567" max="2571" width="0" style="3" hidden="1" customWidth="1"/>
    <col min="2572" max="2572" width="9.85546875" style="3" bestFit="1" customWidth="1"/>
    <col min="2573" max="2573" width="9.140625" style="3"/>
    <col min="2574" max="2574" width="10.140625" style="3" customWidth="1"/>
    <col min="2575" max="2575" width="11.42578125" style="3" customWidth="1"/>
    <col min="2576" max="2816" width="9.140625" style="3"/>
    <col min="2817" max="2817" width="4.7109375" style="3" customWidth="1"/>
    <col min="2818" max="2818" width="54.28515625" style="3" customWidth="1"/>
    <col min="2819" max="2819" width="13.7109375" style="3" customWidth="1"/>
    <col min="2820" max="2822" width="21.28515625" style="3" customWidth="1"/>
    <col min="2823" max="2827" width="0" style="3" hidden="1" customWidth="1"/>
    <col min="2828" max="2828" width="9.85546875" style="3" bestFit="1" customWidth="1"/>
    <col min="2829" max="2829" width="9.140625" style="3"/>
    <col min="2830" max="2830" width="10.140625" style="3" customWidth="1"/>
    <col min="2831" max="2831" width="11.42578125" style="3" customWidth="1"/>
    <col min="2832" max="3072" width="9.140625" style="3"/>
    <col min="3073" max="3073" width="4.7109375" style="3" customWidth="1"/>
    <col min="3074" max="3074" width="54.28515625" style="3" customWidth="1"/>
    <col min="3075" max="3075" width="13.7109375" style="3" customWidth="1"/>
    <col min="3076" max="3078" width="21.28515625" style="3" customWidth="1"/>
    <col min="3079" max="3083" width="0" style="3" hidden="1" customWidth="1"/>
    <col min="3084" max="3084" width="9.85546875" style="3" bestFit="1" customWidth="1"/>
    <col min="3085" max="3085" width="9.140625" style="3"/>
    <col min="3086" max="3086" width="10.140625" style="3" customWidth="1"/>
    <col min="3087" max="3087" width="11.42578125" style="3" customWidth="1"/>
    <col min="3088" max="3328" width="9.140625" style="3"/>
    <col min="3329" max="3329" width="4.7109375" style="3" customWidth="1"/>
    <col min="3330" max="3330" width="54.28515625" style="3" customWidth="1"/>
    <col min="3331" max="3331" width="13.7109375" style="3" customWidth="1"/>
    <col min="3332" max="3334" width="21.28515625" style="3" customWidth="1"/>
    <col min="3335" max="3339" width="0" style="3" hidden="1" customWidth="1"/>
    <col min="3340" max="3340" width="9.85546875" style="3" bestFit="1" customWidth="1"/>
    <col min="3341" max="3341" width="9.140625" style="3"/>
    <col min="3342" max="3342" width="10.140625" style="3" customWidth="1"/>
    <col min="3343" max="3343" width="11.42578125" style="3" customWidth="1"/>
    <col min="3344" max="3584" width="9.140625" style="3"/>
    <col min="3585" max="3585" width="4.7109375" style="3" customWidth="1"/>
    <col min="3586" max="3586" width="54.28515625" style="3" customWidth="1"/>
    <col min="3587" max="3587" width="13.7109375" style="3" customWidth="1"/>
    <col min="3588" max="3590" width="21.28515625" style="3" customWidth="1"/>
    <col min="3591" max="3595" width="0" style="3" hidden="1" customWidth="1"/>
    <col min="3596" max="3596" width="9.85546875" style="3" bestFit="1" customWidth="1"/>
    <col min="3597" max="3597" width="9.140625" style="3"/>
    <col min="3598" max="3598" width="10.140625" style="3" customWidth="1"/>
    <col min="3599" max="3599" width="11.42578125" style="3" customWidth="1"/>
    <col min="3600" max="3840" width="9.140625" style="3"/>
    <col min="3841" max="3841" width="4.7109375" style="3" customWidth="1"/>
    <col min="3842" max="3842" width="54.28515625" style="3" customWidth="1"/>
    <col min="3843" max="3843" width="13.7109375" style="3" customWidth="1"/>
    <col min="3844" max="3846" width="21.28515625" style="3" customWidth="1"/>
    <col min="3847" max="3851" width="0" style="3" hidden="1" customWidth="1"/>
    <col min="3852" max="3852" width="9.85546875" style="3" bestFit="1" customWidth="1"/>
    <col min="3853" max="3853" width="9.140625" style="3"/>
    <col min="3854" max="3854" width="10.140625" style="3" customWidth="1"/>
    <col min="3855" max="3855" width="11.42578125" style="3" customWidth="1"/>
    <col min="3856" max="4096" width="9.140625" style="3"/>
    <col min="4097" max="4097" width="4.7109375" style="3" customWidth="1"/>
    <col min="4098" max="4098" width="54.28515625" style="3" customWidth="1"/>
    <col min="4099" max="4099" width="13.7109375" style="3" customWidth="1"/>
    <col min="4100" max="4102" width="21.28515625" style="3" customWidth="1"/>
    <col min="4103" max="4107" width="0" style="3" hidden="1" customWidth="1"/>
    <col min="4108" max="4108" width="9.85546875" style="3" bestFit="1" customWidth="1"/>
    <col min="4109" max="4109" width="9.140625" style="3"/>
    <col min="4110" max="4110" width="10.140625" style="3" customWidth="1"/>
    <col min="4111" max="4111" width="11.42578125" style="3" customWidth="1"/>
    <col min="4112" max="4352" width="9.140625" style="3"/>
    <col min="4353" max="4353" width="4.7109375" style="3" customWidth="1"/>
    <col min="4354" max="4354" width="54.28515625" style="3" customWidth="1"/>
    <col min="4355" max="4355" width="13.7109375" style="3" customWidth="1"/>
    <col min="4356" max="4358" width="21.28515625" style="3" customWidth="1"/>
    <col min="4359" max="4363" width="0" style="3" hidden="1" customWidth="1"/>
    <col min="4364" max="4364" width="9.85546875" style="3" bestFit="1" customWidth="1"/>
    <col min="4365" max="4365" width="9.140625" style="3"/>
    <col min="4366" max="4366" width="10.140625" style="3" customWidth="1"/>
    <col min="4367" max="4367" width="11.42578125" style="3" customWidth="1"/>
    <col min="4368" max="4608" width="9.140625" style="3"/>
    <col min="4609" max="4609" width="4.7109375" style="3" customWidth="1"/>
    <col min="4610" max="4610" width="54.28515625" style="3" customWidth="1"/>
    <col min="4611" max="4611" width="13.7109375" style="3" customWidth="1"/>
    <col min="4612" max="4614" width="21.28515625" style="3" customWidth="1"/>
    <col min="4615" max="4619" width="0" style="3" hidden="1" customWidth="1"/>
    <col min="4620" max="4620" width="9.85546875" style="3" bestFit="1" customWidth="1"/>
    <col min="4621" max="4621" width="9.140625" style="3"/>
    <col min="4622" max="4622" width="10.140625" style="3" customWidth="1"/>
    <col min="4623" max="4623" width="11.42578125" style="3" customWidth="1"/>
    <col min="4624" max="4864" width="9.140625" style="3"/>
    <col min="4865" max="4865" width="4.7109375" style="3" customWidth="1"/>
    <col min="4866" max="4866" width="54.28515625" style="3" customWidth="1"/>
    <col min="4867" max="4867" width="13.7109375" style="3" customWidth="1"/>
    <col min="4868" max="4870" width="21.28515625" style="3" customWidth="1"/>
    <col min="4871" max="4875" width="0" style="3" hidden="1" customWidth="1"/>
    <col min="4876" max="4876" width="9.85546875" style="3" bestFit="1" customWidth="1"/>
    <col min="4877" max="4877" width="9.140625" style="3"/>
    <col min="4878" max="4878" width="10.140625" style="3" customWidth="1"/>
    <col min="4879" max="4879" width="11.42578125" style="3" customWidth="1"/>
    <col min="4880" max="5120" width="9.140625" style="3"/>
    <col min="5121" max="5121" width="4.7109375" style="3" customWidth="1"/>
    <col min="5122" max="5122" width="54.28515625" style="3" customWidth="1"/>
    <col min="5123" max="5123" width="13.7109375" style="3" customWidth="1"/>
    <col min="5124" max="5126" width="21.28515625" style="3" customWidth="1"/>
    <col min="5127" max="5131" width="0" style="3" hidden="1" customWidth="1"/>
    <col min="5132" max="5132" width="9.85546875" style="3" bestFit="1" customWidth="1"/>
    <col min="5133" max="5133" width="9.140625" style="3"/>
    <col min="5134" max="5134" width="10.140625" style="3" customWidth="1"/>
    <col min="5135" max="5135" width="11.42578125" style="3" customWidth="1"/>
    <col min="5136" max="5376" width="9.140625" style="3"/>
    <col min="5377" max="5377" width="4.7109375" style="3" customWidth="1"/>
    <col min="5378" max="5378" width="54.28515625" style="3" customWidth="1"/>
    <col min="5379" max="5379" width="13.7109375" style="3" customWidth="1"/>
    <col min="5380" max="5382" width="21.28515625" style="3" customWidth="1"/>
    <col min="5383" max="5387" width="0" style="3" hidden="1" customWidth="1"/>
    <col min="5388" max="5388" width="9.85546875" style="3" bestFit="1" customWidth="1"/>
    <col min="5389" max="5389" width="9.140625" style="3"/>
    <col min="5390" max="5390" width="10.140625" style="3" customWidth="1"/>
    <col min="5391" max="5391" width="11.42578125" style="3" customWidth="1"/>
    <col min="5392" max="5632" width="9.140625" style="3"/>
    <col min="5633" max="5633" width="4.7109375" style="3" customWidth="1"/>
    <col min="5634" max="5634" width="54.28515625" style="3" customWidth="1"/>
    <col min="5635" max="5635" width="13.7109375" style="3" customWidth="1"/>
    <col min="5636" max="5638" width="21.28515625" style="3" customWidth="1"/>
    <col min="5639" max="5643" width="0" style="3" hidden="1" customWidth="1"/>
    <col min="5644" max="5644" width="9.85546875" style="3" bestFit="1" customWidth="1"/>
    <col min="5645" max="5645" width="9.140625" style="3"/>
    <col min="5646" max="5646" width="10.140625" style="3" customWidth="1"/>
    <col min="5647" max="5647" width="11.42578125" style="3" customWidth="1"/>
    <col min="5648" max="5888" width="9.140625" style="3"/>
    <col min="5889" max="5889" width="4.7109375" style="3" customWidth="1"/>
    <col min="5890" max="5890" width="54.28515625" style="3" customWidth="1"/>
    <col min="5891" max="5891" width="13.7109375" style="3" customWidth="1"/>
    <col min="5892" max="5894" width="21.28515625" style="3" customWidth="1"/>
    <col min="5895" max="5899" width="0" style="3" hidden="1" customWidth="1"/>
    <col min="5900" max="5900" width="9.85546875" style="3" bestFit="1" customWidth="1"/>
    <col min="5901" max="5901" width="9.140625" style="3"/>
    <col min="5902" max="5902" width="10.140625" style="3" customWidth="1"/>
    <col min="5903" max="5903" width="11.42578125" style="3" customWidth="1"/>
    <col min="5904" max="6144" width="9.140625" style="3"/>
    <col min="6145" max="6145" width="4.7109375" style="3" customWidth="1"/>
    <col min="6146" max="6146" width="54.28515625" style="3" customWidth="1"/>
    <col min="6147" max="6147" width="13.7109375" style="3" customWidth="1"/>
    <col min="6148" max="6150" width="21.28515625" style="3" customWidth="1"/>
    <col min="6151" max="6155" width="0" style="3" hidden="1" customWidth="1"/>
    <col min="6156" max="6156" width="9.85546875" style="3" bestFit="1" customWidth="1"/>
    <col min="6157" max="6157" width="9.140625" style="3"/>
    <col min="6158" max="6158" width="10.140625" style="3" customWidth="1"/>
    <col min="6159" max="6159" width="11.42578125" style="3" customWidth="1"/>
    <col min="6160" max="6400" width="9.140625" style="3"/>
    <col min="6401" max="6401" width="4.7109375" style="3" customWidth="1"/>
    <col min="6402" max="6402" width="54.28515625" style="3" customWidth="1"/>
    <col min="6403" max="6403" width="13.7109375" style="3" customWidth="1"/>
    <col min="6404" max="6406" width="21.28515625" style="3" customWidth="1"/>
    <col min="6407" max="6411" width="0" style="3" hidden="1" customWidth="1"/>
    <col min="6412" max="6412" width="9.85546875" style="3" bestFit="1" customWidth="1"/>
    <col min="6413" max="6413" width="9.140625" style="3"/>
    <col min="6414" max="6414" width="10.140625" style="3" customWidth="1"/>
    <col min="6415" max="6415" width="11.42578125" style="3" customWidth="1"/>
    <col min="6416" max="6656" width="9.140625" style="3"/>
    <col min="6657" max="6657" width="4.7109375" style="3" customWidth="1"/>
    <col min="6658" max="6658" width="54.28515625" style="3" customWidth="1"/>
    <col min="6659" max="6659" width="13.7109375" style="3" customWidth="1"/>
    <col min="6660" max="6662" width="21.28515625" style="3" customWidth="1"/>
    <col min="6663" max="6667" width="0" style="3" hidden="1" customWidth="1"/>
    <col min="6668" max="6668" width="9.85546875" style="3" bestFit="1" customWidth="1"/>
    <col min="6669" max="6669" width="9.140625" style="3"/>
    <col min="6670" max="6670" width="10.140625" style="3" customWidth="1"/>
    <col min="6671" max="6671" width="11.42578125" style="3" customWidth="1"/>
    <col min="6672" max="6912" width="9.140625" style="3"/>
    <col min="6913" max="6913" width="4.7109375" style="3" customWidth="1"/>
    <col min="6914" max="6914" width="54.28515625" style="3" customWidth="1"/>
    <col min="6915" max="6915" width="13.7109375" style="3" customWidth="1"/>
    <col min="6916" max="6918" width="21.28515625" style="3" customWidth="1"/>
    <col min="6919" max="6923" width="0" style="3" hidden="1" customWidth="1"/>
    <col min="6924" max="6924" width="9.85546875" style="3" bestFit="1" customWidth="1"/>
    <col min="6925" max="6925" width="9.140625" style="3"/>
    <col min="6926" max="6926" width="10.140625" style="3" customWidth="1"/>
    <col min="6927" max="6927" width="11.42578125" style="3" customWidth="1"/>
    <col min="6928" max="7168" width="9.140625" style="3"/>
    <col min="7169" max="7169" width="4.7109375" style="3" customWidth="1"/>
    <col min="7170" max="7170" width="54.28515625" style="3" customWidth="1"/>
    <col min="7171" max="7171" width="13.7109375" style="3" customWidth="1"/>
    <col min="7172" max="7174" width="21.28515625" style="3" customWidth="1"/>
    <col min="7175" max="7179" width="0" style="3" hidden="1" customWidth="1"/>
    <col min="7180" max="7180" width="9.85546875" style="3" bestFit="1" customWidth="1"/>
    <col min="7181" max="7181" width="9.140625" style="3"/>
    <col min="7182" max="7182" width="10.140625" style="3" customWidth="1"/>
    <col min="7183" max="7183" width="11.42578125" style="3" customWidth="1"/>
    <col min="7184" max="7424" width="9.140625" style="3"/>
    <col min="7425" max="7425" width="4.7109375" style="3" customWidth="1"/>
    <col min="7426" max="7426" width="54.28515625" style="3" customWidth="1"/>
    <col min="7427" max="7427" width="13.7109375" style="3" customWidth="1"/>
    <col min="7428" max="7430" width="21.28515625" style="3" customWidth="1"/>
    <col min="7431" max="7435" width="0" style="3" hidden="1" customWidth="1"/>
    <col min="7436" max="7436" width="9.85546875" style="3" bestFit="1" customWidth="1"/>
    <col min="7437" max="7437" width="9.140625" style="3"/>
    <col min="7438" max="7438" width="10.140625" style="3" customWidth="1"/>
    <col min="7439" max="7439" width="11.42578125" style="3" customWidth="1"/>
    <col min="7440" max="7680" width="9.140625" style="3"/>
    <col min="7681" max="7681" width="4.7109375" style="3" customWidth="1"/>
    <col min="7682" max="7682" width="54.28515625" style="3" customWidth="1"/>
    <col min="7683" max="7683" width="13.7109375" style="3" customWidth="1"/>
    <col min="7684" max="7686" width="21.28515625" style="3" customWidth="1"/>
    <col min="7687" max="7691" width="0" style="3" hidden="1" customWidth="1"/>
    <col min="7692" max="7692" width="9.85546875" style="3" bestFit="1" customWidth="1"/>
    <col min="7693" max="7693" width="9.140625" style="3"/>
    <col min="7694" max="7694" width="10.140625" style="3" customWidth="1"/>
    <col min="7695" max="7695" width="11.42578125" style="3" customWidth="1"/>
    <col min="7696" max="7936" width="9.140625" style="3"/>
    <col min="7937" max="7937" width="4.7109375" style="3" customWidth="1"/>
    <col min="7938" max="7938" width="54.28515625" style="3" customWidth="1"/>
    <col min="7939" max="7939" width="13.7109375" style="3" customWidth="1"/>
    <col min="7940" max="7942" width="21.28515625" style="3" customWidth="1"/>
    <col min="7943" max="7947" width="0" style="3" hidden="1" customWidth="1"/>
    <col min="7948" max="7948" width="9.85546875" style="3" bestFit="1" customWidth="1"/>
    <col min="7949" max="7949" width="9.140625" style="3"/>
    <col min="7950" max="7950" width="10.140625" style="3" customWidth="1"/>
    <col min="7951" max="7951" width="11.42578125" style="3" customWidth="1"/>
    <col min="7952" max="8192" width="9.140625" style="3"/>
    <col min="8193" max="8193" width="4.7109375" style="3" customWidth="1"/>
    <col min="8194" max="8194" width="54.28515625" style="3" customWidth="1"/>
    <col min="8195" max="8195" width="13.7109375" style="3" customWidth="1"/>
    <col min="8196" max="8198" width="21.28515625" style="3" customWidth="1"/>
    <col min="8199" max="8203" width="0" style="3" hidden="1" customWidth="1"/>
    <col min="8204" max="8204" width="9.85546875" style="3" bestFit="1" customWidth="1"/>
    <col min="8205" max="8205" width="9.140625" style="3"/>
    <col min="8206" max="8206" width="10.140625" style="3" customWidth="1"/>
    <col min="8207" max="8207" width="11.42578125" style="3" customWidth="1"/>
    <col min="8208" max="8448" width="9.140625" style="3"/>
    <col min="8449" max="8449" width="4.7109375" style="3" customWidth="1"/>
    <col min="8450" max="8450" width="54.28515625" style="3" customWidth="1"/>
    <col min="8451" max="8451" width="13.7109375" style="3" customWidth="1"/>
    <col min="8452" max="8454" width="21.28515625" style="3" customWidth="1"/>
    <col min="8455" max="8459" width="0" style="3" hidden="1" customWidth="1"/>
    <col min="8460" max="8460" width="9.85546875" style="3" bestFit="1" customWidth="1"/>
    <col min="8461" max="8461" width="9.140625" style="3"/>
    <col min="8462" max="8462" width="10.140625" style="3" customWidth="1"/>
    <col min="8463" max="8463" width="11.42578125" style="3" customWidth="1"/>
    <col min="8464" max="8704" width="9.140625" style="3"/>
    <col min="8705" max="8705" width="4.7109375" style="3" customWidth="1"/>
    <col min="8706" max="8706" width="54.28515625" style="3" customWidth="1"/>
    <col min="8707" max="8707" width="13.7109375" style="3" customWidth="1"/>
    <col min="8708" max="8710" width="21.28515625" style="3" customWidth="1"/>
    <col min="8711" max="8715" width="0" style="3" hidden="1" customWidth="1"/>
    <col min="8716" max="8716" width="9.85546875" style="3" bestFit="1" customWidth="1"/>
    <col min="8717" max="8717" width="9.140625" style="3"/>
    <col min="8718" max="8718" width="10.140625" style="3" customWidth="1"/>
    <col min="8719" max="8719" width="11.42578125" style="3" customWidth="1"/>
    <col min="8720" max="8960" width="9.140625" style="3"/>
    <col min="8961" max="8961" width="4.7109375" style="3" customWidth="1"/>
    <col min="8962" max="8962" width="54.28515625" style="3" customWidth="1"/>
    <col min="8963" max="8963" width="13.7109375" style="3" customWidth="1"/>
    <col min="8964" max="8966" width="21.28515625" style="3" customWidth="1"/>
    <col min="8967" max="8971" width="0" style="3" hidden="1" customWidth="1"/>
    <col min="8972" max="8972" width="9.85546875" style="3" bestFit="1" customWidth="1"/>
    <col min="8973" max="8973" width="9.140625" style="3"/>
    <col min="8974" max="8974" width="10.140625" style="3" customWidth="1"/>
    <col min="8975" max="8975" width="11.42578125" style="3" customWidth="1"/>
    <col min="8976" max="9216" width="9.140625" style="3"/>
    <col min="9217" max="9217" width="4.7109375" style="3" customWidth="1"/>
    <col min="9218" max="9218" width="54.28515625" style="3" customWidth="1"/>
    <col min="9219" max="9219" width="13.7109375" style="3" customWidth="1"/>
    <col min="9220" max="9222" width="21.28515625" style="3" customWidth="1"/>
    <col min="9223" max="9227" width="0" style="3" hidden="1" customWidth="1"/>
    <col min="9228" max="9228" width="9.85546875" style="3" bestFit="1" customWidth="1"/>
    <col min="9229" max="9229" width="9.140625" style="3"/>
    <col min="9230" max="9230" width="10.140625" style="3" customWidth="1"/>
    <col min="9231" max="9231" width="11.42578125" style="3" customWidth="1"/>
    <col min="9232" max="9472" width="9.140625" style="3"/>
    <col min="9473" max="9473" width="4.7109375" style="3" customWidth="1"/>
    <col min="9474" max="9474" width="54.28515625" style="3" customWidth="1"/>
    <col min="9475" max="9475" width="13.7109375" style="3" customWidth="1"/>
    <col min="9476" max="9478" width="21.28515625" style="3" customWidth="1"/>
    <col min="9479" max="9483" width="0" style="3" hidden="1" customWidth="1"/>
    <col min="9484" max="9484" width="9.85546875" style="3" bestFit="1" customWidth="1"/>
    <col min="9485" max="9485" width="9.140625" style="3"/>
    <col min="9486" max="9486" width="10.140625" style="3" customWidth="1"/>
    <col min="9487" max="9487" width="11.42578125" style="3" customWidth="1"/>
    <col min="9488" max="9728" width="9.140625" style="3"/>
    <col min="9729" max="9729" width="4.7109375" style="3" customWidth="1"/>
    <col min="9730" max="9730" width="54.28515625" style="3" customWidth="1"/>
    <col min="9731" max="9731" width="13.7109375" style="3" customWidth="1"/>
    <col min="9732" max="9734" width="21.28515625" style="3" customWidth="1"/>
    <col min="9735" max="9739" width="0" style="3" hidden="1" customWidth="1"/>
    <col min="9740" max="9740" width="9.85546875" style="3" bestFit="1" customWidth="1"/>
    <col min="9741" max="9741" width="9.140625" style="3"/>
    <col min="9742" max="9742" width="10.140625" style="3" customWidth="1"/>
    <col min="9743" max="9743" width="11.42578125" style="3" customWidth="1"/>
    <col min="9744" max="9984" width="9.140625" style="3"/>
    <col min="9985" max="9985" width="4.7109375" style="3" customWidth="1"/>
    <col min="9986" max="9986" width="54.28515625" style="3" customWidth="1"/>
    <col min="9987" max="9987" width="13.7109375" style="3" customWidth="1"/>
    <col min="9988" max="9990" width="21.28515625" style="3" customWidth="1"/>
    <col min="9991" max="9995" width="0" style="3" hidden="1" customWidth="1"/>
    <col min="9996" max="9996" width="9.85546875" style="3" bestFit="1" customWidth="1"/>
    <col min="9997" max="9997" width="9.140625" style="3"/>
    <col min="9998" max="9998" width="10.140625" style="3" customWidth="1"/>
    <col min="9999" max="9999" width="11.42578125" style="3" customWidth="1"/>
    <col min="10000" max="10240" width="9.140625" style="3"/>
    <col min="10241" max="10241" width="4.7109375" style="3" customWidth="1"/>
    <col min="10242" max="10242" width="54.28515625" style="3" customWidth="1"/>
    <col min="10243" max="10243" width="13.7109375" style="3" customWidth="1"/>
    <col min="10244" max="10246" width="21.28515625" style="3" customWidth="1"/>
    <col min="10247" max="10251" width="0" style="3" hidden="1" customWidth="1"/>
    <col min="10252" max="10252" width="9.85546875" style="3" bestFit="1" customWidth="1"/>
    <col min="10253" max="10253" width="9.140625" style="3"/>
    <col min="10254" max="10254" width="10.140625" style="3" customWidth="1"/>
    <col min="10255" max="10255" width="11.42578125" style="3" customWidth="1"/>
    <col min="10256" max="10496" width="9.140625" style="3"/>
    <col min="10497" max="10497" width="4.7109375" style="3" customWidth="1"/>
    <col min="10498" max="10498" width="54.28515625" style="3" customWidth="1"/>
    <col min="10499" max="10499" width="13.7109375" style="3" customWidth="1"/>
    <col min="10500" max="10502" width="21.28515625" style="3" customWidth="1"/>
    <col min="10503" max="10507" width="0" style="3" hidden="1" customWidth="1"/>
    <col min="10508" max="10508" width="9.85546875" style="3" bestFit="1" customWidth="1"/>
    <col min="10509" max="10509" width="9.140625" style="3"/>
    <col min="10510" max="10510" width="10.140625" style="3" customWidth="1"/>
    <col min="10511" max="10511" width="11.42578125" style="3" customWidth="1"/>
    <col min="10512" max="10752" width="9.140625" style="3"/>
    <col min="10753" max="10753" width="4.7109375" style="3" customWidth="1"/>
    <col min="10754" max="10754" width="54.28515625" style="3" customWidth="1"/>
    <col min="10755" max="10755" width="13.7109375" style="3" customWidth="1"/>
    <col min="10756" max="10758" width="21.28515625" style="3" customWidth="1"/>
    <col min="10759" max="10763" width="0" style="3" hidden="1" customWidth="1"/>
    <col min="10764" max="10764" width="9.85546875" style="3" bestFit="1" customWidth="1"/>
    <col min="10765" max="10765" width="9.140625" style="3"/>
    <col min="10766" max="10766" width="10.140625" style="3" customWidth="1"/>
    <col min="10767" max="10767" width="11.42578125" style="3" customWidth="1"/>
    <col min="10768" max="11008" width="9.140625" style="3"/>
    <col min="11009" max="11009" width="4.7109375" style="3" customWidth="1"/>
    <col min="11010" max="11010" width="54.28515625" style="3" customWidth="1"/>
    <col min="11011" max="11011" width="13.7109375" style="3" customWidth="1"/>
    <col min="11012" max="11014" width="21.28515625" style="3" customWidth="1"/>
    <col min="11015" max="11019" width="0" style="3" hidden="1" customWidth="1"/>
    <col min="11020" max="11020" width="9.85546875" style="3" bestFit="1" customWidth="1"/>
    <col min="11021" max="11021" width="9.140625" style="3"/>
    <col min="11022" max="11022" width="10.140625" style="3" customWidth="1"/>
    <col min="11023" max="11023" width="11.42578125" style="3" customWidth="1"/>
    <col min="11024" max="11264" width="9.140625" style="3"/>
    <col min="11265" max="11265" width="4.7109375" style="3" customWidth="1"/>
    <col min="11266" max="11266" width="54.28515625" style="3" customWidth="1"/>
    <col min="11267" max="11267" width="13.7109375" style="3" customWidth="1"/>
    <col min="11268" max="11270" width="21.28515625" style="3" customWidth="1"/>
    <col min="11271" max="11275" width="0" style="3" hidden="1" customWidth="1"/>
    <col min="11276" max="11276" width="9.85546875" style="3" bestFit="1" customWidth="1"/>
    <col min="11277" max="11277" width="9.140625" style="3"/>
    <col min="11278" max="11278" width="10.140625" style="3" customWidth="1"/>
    <col min="11279" max="11279" width="11.42578125" style="3" customWidth="1"/>
    <col min="11280" max="11520" width="9.140625" style="3"/>
    <col min="11521" max="11521" width="4.7109375" style="3" customWidth="1"/>
    <col min="11522" max="11522" width="54.28515625" style="3" customWidth="1"/>
    <col min="11523" max="11523" width="13.7109375" style="3" customWidth="1"/>
    <col min="11524" max="11526" width="21.28515625" style="3" customWidth="1"/>
    <col min="11527" max="11531" width="0" style="3" hidden="1" customWidth="1"/>
    <col min="11532" max="11532" width="9.85546875" style="3" bestFit="1" customWidth="1"/>
    <col min="11533" max="11533" width="9.140625" style="3"/>
    <col min="11534" max="11534" width="10.140625" style="3" customWidth="1"/>
    <col min="11535" max="11535" width="11.42578125" style="3" customWidth="1"/>
    <col min="11536" max="11776" width="9.140625" style="3"/>
    <col min="11777" max="11777" width="4.7109375" style="3" customWidth="1"/>
    <col min="11778" max="11778" width="54.28515625" style="3" customWidth="1"/>
    <col min="11779" max="11779" width="13.7109375" style="3" customWidth="1"/>
    <col min="11780" max="11782" width="21.28515625" style="3" customWidth="1"/>
    <col min="11783" max="11787" width="0" style="3" hidden="1" customWidth="1"/>
    <col min="11788" max="11788" width="9.85546875" style="3" bestFit="1" customWidth="1"/>
    <col min="11789" max="11789" width="9.140625" style="3"/>
    <col min="11790" max="11790" width="10.140625" style="3" customWidth="1"/>
    <col min="11791" max="11791" width="11.42578125" style="3" customWidth="1"/>
    <col min="11792" max="12032" width="9.140625" style="3"/>
    <col min="12033" max="12033" width="4.7109375" style="3" customWidth="1"/>
    <col min="12034" max="12034" width="54.28515625" style="3" customWidth="1"/>
    <col min="12035" max="12035" width="13.7109375" style="3" customWidth="1"/>
    <col min="12036" max="12038" width="21.28515625" style="3" customWidth="1"/>
    <col min="12039" max="12043" width="0" style="3" hidden="1" customWidth="1"/>
    <col min="12044" max="12044" width="9.85546875" style="3" bestFit="1" customWidth="1"/>
    <col min="12045" max="12045" width="9.140625" style="3"/>
    <col min="12046" max="12046" width="10.140625" style="3" customWidth="1"/>
    <col min="12047" max="12047" width="11.42578125" style="3" customWidth="1"/>
    <col min="12048" max="12288" width="9.140625" style="3"/>
    <col min="12289" max="12289" width="4.7109375" style="3" customWidth="1"/>
    <col min="12290" max="12290" width="54.28515625" style="3" customWidth="1"/>
    <col min="12291" max="12291" width="13.7109375" style="3" customWidth="1"/>
    <col min="12292" max="12294" width="21.28515625" style="3" customWidth="1"/>
    <col min="12295" max="12299" width="0" style="3" hidden="1" customWidth="1"/>
    <col min="12300" max="12300" width="9.85546875" style="3" bestFit="1" customWidth="1"/>
    <col min="12301" max="12301" width="9.140625" style="3"/>
    <col min="12302" max="12302" width="10.140625" style="3" customWidth="1"/>
    <col min="12303" max="12303" width="11.42578125" style="3" customWidth="1"/>
    <col min="12304" max="12544" width="9.140625" style="3"/>
    <col min="12545" max="12545" width="4.7109375" style="3" customWidth="1"/>
    <col min="12546" max="12546" width="54.28515625" style="3" customWidth="1"/>
    <col min="12547" max="12547" width="13.7109375" style="3" customWidth="1"/>
    <col min="12548" max="12550" width="21.28515625" style="3" customWidth="1"/>
    <col min="12551" max="12555" width="0" style="3" hidden="1" customWidth="1"/>
    <col min="12556" max="12556" width="9.85546875" style="3" bestFit="1" customWidth="1"/>
    <col min="12557" max="12557" width="9.140625" style="3"/>
    <col min="12558" max="12558" width="10.140625" style="3" customWidth="1"/>
    <col min="12559" max="12559" width="11.42578125" style="3" customWidth="1"/>
    <col min="12560" max="12800" width="9.140625" style="3"/>
    <col min="12801" max="12801" width="4.7109375" style="3" customWidth="1"/>
    <col min="12802" max="12802" width="54.28515625" style="3" customWidth="1"/>
    <col min="12803" max="12803" width="13.7109375" style="3" customWidth="1"/>
    <col min="12804" max="12806" width="21.28515625" style="3" customWidth="1"/>
    <col min="12807" max="12811" width="0" style="3" hidden="1" customWidth="1"/>
    <col min="12812" max="12812" width="9.85546875" style="3" bestFit="1" customWidth="1"/>
    <col min="12813" max="12813" width="9.140625" style="3"/>
    <col min="12814" max="12814" width="10.140625" style="3" customWidth="1"/>
    <col min="12815" max="12815" width="11.42578125" style="3" customWidth="1"/>
    <col min="12816" max="13056" width="9.140625" style="3"/>
    <col min="13057" max="13057" width="4.7109375" style="3" customWidth="1"/>
    <col min="13058" max="13058" width="54.28515625" style="3" customWidth="1"/>
    <col min="13059" max="13059" width="13.7109375" style="3" customWidth="1"/>
    <col min="13060" max="13062" width="21.28515625" style="3" customWidth="1"/>
    <col min="13063" max="13067" width="0" style="3" hidden="1" customWidth="1"/>
    <col min="13068" max="13068" width="9.85546875" style="3" bestFit="1" customWidth="1"/>
    <col min="13069" max="13069" width="9.140625" style="3"/>
    <col min="13070" max="13070" width="10.140625" style="3" customWidth="1"/>
    <col min="13071" max="13071" width="11.42578125" style="3" customWidth="1"/>
    <col min="13072" max="13312" width="9.140625" style="3"/>
    <col min="13313" max="13313" width="4.7109375" style="3" customWidth="1"/>
    <col min="13314" max="13314" width="54.28515625" style="3" customWidth="1"/>
    <col min="13315" max="13315" width="13.7109375" style="3" customWidth="1"/>
    <col min="13316" max="13318" width="21.28515625" style="3" customWidth="1"/>
    <col min="13319" max="13323" width="0" style="3" hidden="1" customWidth="1"/>
    <col min="13324" max="13324" width="9.85546875" style="3" bestFit="1" customWidth="1"/>
    <col min="13325" max="13325" width="9.140625" style="3"/>
    <col min="13326" max="13326" width="10.140625" style="3" customWidth="1"/>
    <col min="13327" max="13327" width="11.42578125" style="3" customWidth="1"/>
    <col min="13328" max="13568" width="9.140625" style="3"/>
    <col min="13569" max="13569" width="4.7109375" style="3" customWidth="1"/>
    <col min="13570" max="13570" width="54.28515625" style="3" customWidth="1"/>
    <col min="13571" max="13571" width="13.7109375" style="3" customWidth="1"/>
    <col min="13572" max="13574" width="21.28515625" style="3" customWidth="1"/>
    <col min="13575" max="13579" width="0" style="3" hidden="1" customWidth="1"/>
    <col min="13580" max="13580" width="9.85546875" style="3" bestFit="1" customWidth="1"/>
    <col min="13581" max="13581" width="9.140625" style="3"/>
    <col min="13582" max="13582" width="10.140625" style="3" customWidth="1"/>
    <col min="13583" max="13583" width="11.42578125" style="3" customWidth="1"/>
    <col min="13584" max="13824" width="9.140625" style="3"/>
    <col min="13825" max="13825" width="4.7109375" style="3" customWidth="1"/>
    <col min="13826" max="13826" width="54.28515625" style="3" customWidth="1"/>
    <col min="13827" max="13827" width="13.7109375" style="3" customWidth="1"/>
    <col min="13828" max="13830" width="21.28515625" style="3" customWidth="1"/>
    <col min="13831" max="13835" width="0" style="3" hidden="1" customWidth="1"/>
    <col min="13836" max="13836" width="9.85546875" style="3" bestFit="1" customWidth="1"/>
    <col min="13837" max="13837" width="9.140625" style="3"/>
    <col min="13838" max="13838" width="10.140625" style="3" customWidth="1"/>
    <col min="13839" max="13839" width="11.42578125" style="3" customWidth="1"/>
    <col min="13840" max="14080" width="9.140625" style="3"/>
    <col min="14081" max="14081" width="4.7109375" style="3" customWidth="1"/>
    <col min="14082" max="14082" width="54.28515625" style="3" customWidth="1"/>
    <col min="14083" max="14083" width="13.7109375" style="3" customWidth="1"/>
    <col min="14084" max="14086" width="21.28515625" style="3" customWidth="1"/>
    <col min="14087" max="14091" width="0" style="3" hidden="1" customWidth="1"/>
    <col min="14092" max="14092" width="9.85546875" style="3" bestFit="1" customWidth="1"/>
    <col min="14093" max="14093" width="9.140625" style="3"/>
    <col min="14094" max="14094" width="10.140625" style="3" customWidth="1"/>
    <col min="14095" max="14095" width="11.42578125" style="3" customWidth="1"/>
    <col min="14096" max="14336" width="9.140625" style="3"/>
    <col min="14337" max="14337" width="4.7109375" style="3" customWidth="1"/>
    <col min="14338" max="14338" width="54.28515625" style="3" customWidth="1"/>
    <col min="14339" max="14339" width="13.7109375" style="3" customWidth="1"/>
    <col min="14340" max="14342" width="21.28515625" style="3" customWidth="1"/>
    <col min="14343" max="14347" width="0" style="3" hidden="1" customWidth="1"/>
    <col min="14348" max="14348" width="9.85546875" style="3" bestFit="1" customWidth="1"/>
    <col min="14349" max="14349" width="9.140625" style="3"/>
    <col min="14350" max="14350" width="10.140625" style="3" customWidth="1"/>
    <col min="14351" max="14351" width="11.42578125" style="3" customWidth="1"/>
    <col min="14352" max="14592" width="9.140625" style="3"/>
    <col min="14593" max="14593" width="4.7109375" style="3" customWidth="1"/>
    <col min="14594" max="14594" width="54.28515625" style="3" customWidth="1"/>
    <col min="14595" max="14595" width="13.7109375" style="3" customWidth="1"/>
    <col min="14596" max="14598" width="21.28515625" style="3" customWidth="1"/>
    <col min="14599" max="14603" width="0" style="3" hidden="1" customWidth="1"/>
    <col min="14604" max="14604" width="9.85546875" style="3" bestFit="1" customWidth="1"/>
    <col min="14605" max="14605" width="9.140625" style="3"/>
    <col min="14606" max="14606" width="10.140625" style="3" customWidth="1"/>
    <col min="14607" max="14607" width="11.42578125" style="3" customWidth="1"/>
    <col min="14608" max="14848" width="9.140625" style="3"/>
    <col min="14849" max="14849" width="4.7109375" style="3" customWidth="1"/>
    <col min="14850" max="14850" width="54.28515625" style="3" customWidth="1"/>
    <col min="14851" max="14851" width="13.7109375" style="3" customWidth="1"/>
    <col min="14852" max="14854" width="21.28515625" style="3" customWidth="1"/>
    <col min="14855" max="14859" width="0" style="3" hidden="1" customWidth="1"/>
    <col min="14860" max="14860" width="9.85546875" style="3" bestFit="1" customWidth="1"/>
    <col min="14861" max="14861" width="9.140625" style="3"/>
    <col min="14862" max="14862" width="10.140625" style="3" customWidth="1"/>
    <col min="14863" max="14863" width="11.42578125" style="3" customWidth="1"/>
    <col min="14864" max="15104" width="9.140625" style="3"/>
    <col min="15105" max="15105" width="4.7109375" style="3" customWidth="1"/>
    <col min="15106" max="15106" width="54.28515625" style="3" customWidth="1"/>
    <col min="15107" max="15107" width="13.7109375" style="3" customWidth="1"/>
    <col min="15108" max="15110" width="21.28515625" style="3" customWidth="1"/>
    <col min="15111" max="15115" width="0" style="3" hidden="1" customWidth="1"/>
    <col min="15116" max="15116" width="9.85546875" style="3" bestFit="1" customWidth="1"/>
    <col min="15117" max="15117" width="9.140625" style="3"/>
    <col min="15118" max="15118" width="10.140625" style="3" customWidth="1"/>
    <col min="15119" max="15119" width="11.42578125" style="3" customWidth="1"/>
    <col min="15120" max="15360" width="9.140625" style="3"/>
    <col min="15361" max="15361" width="4.7109375" style="3" customWidth="1"/>
    <col min="15362" max="15362" width="54.28515625" style="3" customWidth="1"/>
    <col min="15363" max="15363" width="13.7109375" style="3" customWidth="1"/>
    <col min="15364" max="15366" width="21.28515625" style="3" customWidth="1"/>
    <col min="15367" max="15371" width="0" style="3" hidden="1" customWidth="1"/>
    <col min="15372" max="15372" width="9.85546875" style="3" bestFit="1" customWidth="1"/>
    <col min="15373" max="15373" width="9.140625" style="3"/>
    <col min="15374" max="15374" width="10.140625" style="3" customWidth="1"/>
    <col min="15375" max="15375" width="11.42578125" style="3" customWidth="1"/>
    <col min="15376" max="15616" width="9.140625" style="3"/>
    <col min="15617" max="15617" width="4.7109375" style="3" customWidth="1"/>
    <col min="15618" max="15618" width="54.28515625" style="3" customWidth="1"/>
    <col min="15619" max="15619" width="13.7109375" style="3" customWidth="1"/>
    <col min="15620" max="15622" width="21.28515625" style="3" customWidth="1"/>
    <col min="15623" max="15627" width="0" style="3" hidden="1" customWidth="1"/>
    <col min="15628" max="15628" width="9.85546875" style="3" bestFit="1" customWidth="1"/>
    <col min="15629" max="15629" width="9.140625" style="3"/>
    <col min="15630" max="15630" width="10.140625" style="3" customWidth="1"/>
    <col min="15631" max="15631" width="11.42578125" style="3" customWidth="1"/>
    <col min="15632" max="15872" width="9.140625" style="3"/>
    <col min="15873" max="15873" width="4.7109375" style="3" customWidth="1"/>
    <col min="15874" max="15874" width="54.28515625" style="3" customWidth="1"/>
    <col min="15875" max="15875" width="13.7109375" style="3" customWidth="1"/>
    <col min="15876" max="15878" width="21.28515625" style="3" customWidth="1"/>
    <col min="15879" max="15883" width="0" style="3" hidden="1" customWidth="1"/>
    <col min="15884" max="15884" width="9.85546875" style="3" bestFit="1" customWidth="1"/>
    <col min="15885" max="15885" width="9.140625" style="3"/>
    <col min="15886" max="15886" width="10.140625" style="3" customWidth="1"/>
    <col min="15887" max="15887" width="11.42578125" style="3" customWidth="1"/>
    <col min="15888" max="16128" width="9.140625" style="3"/>
    <col min="16129" max="16129" width="4.7109375" style="3" customWidth="1"/>
    <col min="16130" max="16130" width="54.28515625" style="3" customWidth="1"/>
    <col min="16131" max="16131" width="13.7109375" style="3" customWidth="1"/>
    <col min="16132" max="16134" width="21.28515625" style="3" customWidth="1"/>
    <col min="16135" max="16139" width="0" style="3" hidden="1" customWidth="1"/>
    <col min="16140" max="16140" width="9.85546875" style="3" bestFit="1" customWidth="1"/>
    <col min="16141" max="16141" width="9.140625" style="3"/>
    <col min="16142" max="16142" width="10.140625" style="3" customWidth="1"/>
    <col min="16143" max="16143" width="11.42578125" style="3" customWidth="1"/>
    <col min="16144" max="16384" width="9.140625" style="3"/>
  </cols>
  <sheetData>
    <row r="1" spans="1:17">
      <c r="A1" s="63"/>
      <c r="B1" s="63"/>
      <c r="C1" s="64" t="s">
        <v>0</v>
      </c>
      <c r="D1" s="64"/>
      <c r="E1" s="64"/>
      <c r="F1" s="64"/>
      <c r="G1" s="1"/>
      <c r="H1" s="1"/>
      <c r="I1" s="1"/>
      <c r="J1" s="1"/>
      <c r="K1" s="1"/>
      <c r="L1" s="2"/>
      <c r="M1" s="2"/>
      <c r="N1" s="2"/>
      <c r="O1" s="2"/>
      <c r="P1" s="2"/>
    </row>
    <row r="2" spans="1:17" s="6" customFormat="1" ht="27.75" customHeight="1">
      <c r="A2" s="4"/>
      <c r="B2" s="5"/>
      <c r="C2" s="65" t="s">
        <v>1</v>
      </c>
      <c r="D2" s="65"/>
      <c r="E2" s="65"/>
      <c r="F2" s="6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7" s="6" customFormat="1" ht="7.9" customHeight="1">
      <c r="A3" s="7"/>
      <c r="B3" s="8"/>
      <c r="C3" s="9"/>
      <c r="D3" s="10"/>
      <c r="E3" s="10"/>
      <c r="F3" s="10"/>
      <c r="G3" s="5"/>
      <c r="H3" s="5"/>
      <c r="I3" s="5"/>
      <c r="J3" s="5"/>
      <c r="K3" s="5"/>
      <c r="L3" s="5"/>
      <c r="M3" s="5"/>
      <c r="N3" s="5"/>
      <c r="O3" s="5"/>
      <c r="P3" s="11"/>
    </row>
    <row r="4" spans="1:17" s="6" customFormat="1">
      <c r="A4" s="8"/>
      <c r="B4" s="8"/>
      <c r="C4" s="62" t="s">
        <v>2</v>
      </c>
      <c r="D4" s="62"/>
      <c r="E4" s="62"/>
      <c r="F4" s="62"/>
      <c r="G4" s="4"/>
      <c r="H4" s="4"/>
      <c r="I4" s="4"/>
      <c r="J4" s="4"/>
      <c r="K4" s="4"/>
      <c r="L4" s="12"/>
      <c r="M4" s="12"/>
      <c r="N4" s="12"/>
      <c r="O4" s="12"/>
      <c r="P4" s="12"/>
    </row>
    <row r="5" spans="1:17" s="6" customFormat="1">
      <c r="A5" s="7"/>
      <c r="B5" s="13"/>
      <c r="C5" s="66" t="s">
        <v>3</v>
      </c>
      <c r="D5" s="66"/>
      <c r="E5" s="66"/>
      <c r="F5" s="66"/>
      <c r="G5" s="13"/>
      <c r="H5" s="13"/>
      <c r="I5" s="13"/>
      <c r="J5" s="13"/>
      <c r="K5" s="8"/>
      <c r="L5" s="14"/>
      <c r="M5" s="14"/>
      <c r="N5" s="14"/>
      <c r="O5" s="14"/>
      <c r="P5" s="12"/>
    </row>
    <row r="6" spans="1:17" s="6" customFormat="1" ht="35.25" customHeight="1">
      <c r="A6" s="15"/>
      <c r="B6" s="16"/>
      <c r="C6" s="62" t="s">
        <v>4</v>
      </c>
      <c r="D6" s="62"/>
      <c r="E6" s="62"/>
      <c r="F6" s="62"/>
      <c r="G6" s="17"/>
      <c r="H6" s="17"/>
      <c r="I6" s="17"/>
      <c r="J6" s="17"/>
      <c r="K6" s="17"/>
      <c r="L6" s="12"/>
      <c r="M6" s="12"/>
      <c r="N6" s="12"/>
      <c r="O6" s="12"/>
      <c r="P6" s="18"/>
    </row>
    <row r="7" spans="1:17" s="6" customFormat="1" ht="15.75">
      <c r="B7" s="19"/>
      <c r="C7" s="20"/>
      <c r="D7" s="20"/>
      <c r="E7" s="20"/>
      <c r="F7" s="20"/>
      <c r="G7" s="20"/>
      <c r="H7" s="20"/>
      <c r="I7" s="20"/>
      <c r="J7" s="20"/>
    </row>
    <row r="8" spans="1:17" ht="46.15" customHeight="1">
      <c r="A8" s="67" t="s">
        <v>5</v>
      </c>
      <c r="B8" s="67"/>
      <c r="C8" s="67"/>
      <c r="D8" s="67"/>
      <c r="E8" s="67"/>
      <c r="F8" s="67"/>
      <c r="G8" s="67"/>
      <c r="H8" s="67"/>
      <c r="I8" s="67"/>
      <c r="J8" s="67"/>
      <c r="K8" s="67"/>
    </row>
    <row r="9" spans="1:17">
      <c r="A9" s="68" t="s">
        <v>6</v>
      </c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7" ht="24" customHeight="1">
      <c r="A10" s="68" t="s">
        <v>7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7" ht="13.15" customHeight="1"/>
    <row r="12" spans="1:17">
      <c r="A12" s="69" t="s">
        <v>8</v>
      </c>
      <c r="B12" s="71" t="s">
        <v>9</v>
      </c>
      <c r="C12" s="69" t="s">
        <v>10</v>
      </c>
      <c r="D12" s="73" t="s">
        <v>11</v>
      </c>
      <c r="E12" s="73" t="s">
        <v>12</v>
      </c>
      <c r="F12" s="73" t="s">
        <v>13</v>
      </c>
      <c r="G12" s="73" t="s">
        <v>14</v>
      </c>
      <c r="H12" s="73" t="s">
        <v>15</v>
      </c>
      <c r="I12" s="21"/>
      <c r="J12" s="21"/>
      <c r="K12" s="22"/>
      <c r="N12" s="75" t="s">
        <v>16</v>
      </c>
      <c r="O12" s="75"/>
      <c r="P12" s="76" t="s">
        <v>17</v>
      </c>
      <c r="Q12" s="77"/>
    </row>
    <row r="13" spans="1:17" ht="47.25">
      <c r="A13" s="70"/>
      <c r="B13" s="72"/>
      <c r="C13" s="70"/>
      <c r="D13" s="74"/>
      <c r="E13" s="74"/>
      <c r="F13" s="74"/>
      <c r="G13" s="74"/>
      <c r="H13" s="74"/>
      <c r="I13" s="23"/>
      <c r="J13" s="23"/>
      <c r="K13" s="22" t="s">
        <v>18</v>
      </c>
      <c r="N13" s="24" t="s">
        <v>19</v>
      </c>
      <c r="O13" s="24" t="s">
        <v>20</v>
      </c>
      <c r="P13" s="76"/>
      <c r="Q13" s="77"/>
    </row>
    <row r="14" spans="1:17">
      <c r="A14" s="78" t="s">
        <v>21</v>
      </c>
      <c r="B14" s="79"/>
      <c r="C14" s="79"/>
      <c r="D14" s="79"/>
      <c r="E14" s="79"/>
      <c r="F14" s="80"/>
      <c r="G14" s="25"/>
      <c r="H14" s="25"/>
      <c r="I14" s="25"/>
      <c r="J14" s="25"/>
      <c r="K14" s="26"/>
      <c r="N14" s="27"/>
      <c r="O14" s="27"/>
    </row>
    <row r="15" spans="1:17">
      <c r="A15" s="28">
        <v>1</v>
      </c>
      <c r="B15" s="29" t="s">
        <v>22</v>
      </c>
      <c r="C15" s="28" t="s">
        <v>23</v>
      </c>
      <c r="D15" s="30">
        <v>150000</v>
      </c>
      <c r="E15" s="30">
        <v>147100</v>
      </c>
      <c r="F15" s="30">
        <v>195000</v>
      </c>
      <c r="G15" s="30">
        <v>110000</v>
      </c>
      <c r="H15" s="30">
        <f>D15-G15</f>
        <v>40000</v>
      </c>
      <c r="I15" s="30"/>
      <c r="J15" s="30"/>
      <c r="K15" s="30">
        <f>+ROUND(D15*1.5,-2)</f>
        <v>225000</v>
      </c>
      <c r="M15" s="31"/>
      <c r="N15" s="27">
        <v>132800</v>
      </c>
      <c r="O15" s="27">
        <v>130200</v>
      </c>
      <c r="P15" s="32">
        <f t="shared" ref="P15:Q19" si="0">(D15/N15*100)-100</f>
        <v>12.951807228915669</v>
      </c>
      <c r="Q15" s="32">
        <f t="shared" si="0"/>
        <v>12.980030721966202</v>
      </c>
    </row>
    <row r="16" spans="1:17">
      <c r="A16" s="33">
        <v>2</v>
      </c>
      <c r="B16" s="29" t="s">
        <v>24</v>
      </c>
      <c r="C16" s="28" t="s">
        <v>23</v>
      </c>
      <c r="D16" s="30">
        <v>200000</v>
      </c>
      <c r="E16" s="30">
        <v>196100</v>
      </c>
      <c r="F16" s="30">
        <v>260000</v>
      </c>
      <c r="G16" s="30">
        <v>160000</v>
      </c>
      <c r="H16" s="30">
        <f t="shared" ref="H16:H79" si="1">D16-G16</f>
        <v>40000</v>
      </c>
      <c r="I16" s="30"/>
      <c r="J16" s="30"/>
      <c r="K16" s="30">
        <f>+ROUND(D16*1.5,-2)</f>
        <v>300000</v>
      </c>
      <c r="M16" s="31"/>
      <c r="N16" s="27">
        <v>193200</v>
      </c>
      <c r="O16" s="27">
        <v>189400</v>
      </c>
      <c r="P16" s="32">
        <f t="shared" si="0"/>
        <v>3.5196687370600444</v>
      </c>
      <c r="Q16" s="32">
        <f t="shared" si="0"/>
        <v>3.5374868004223856</v>
      </c>
    </row>
    <row r="17" spans="1:17">
      <c r="A17" s="28">
        <v>3</v>
      </c>
      <c r="B17" s="29" t="s">
        <v>25</v>
      </c>
      <c r="C17" s="28" t="s">
        <v>23</v>
      </c>
      <c r="D17" s="30">
        <v>230000.21562889265</v>
      </c>
      <c r="E17" s="30">
        <v>225500</v>
      </c>
      <c r="F17" s="30">
        <v>299000.28031756048</v>
      </c>
      <c r="G17" s="30">
        <v>180000</v>
      </c>
      <c r="H17" s="30">
        <f t="shared" si="1"/>
        <v>50000.215628892649</v>
      </c>
      <c r="I17" s="30"/>
      <c r="J17" s="30"/>
      <c r="K17" s="30">
        <f>+ROUND(D17*1.5,-2)</f>
        <v>345000</v>
      </c>
      <c r="M17" s="31"/>
      <c r="N17" s="27">
        <v>218300</v>
      </c>
      <c r="O17" s="27">
        <v>214000</v>
      </c>
      <c r="P17" s="32">
        <f t="shared" si="0"/>
        <v>5.3596956614258602</v>
      </c>
      <c r="Q17" s="32">
        <f t="shared" si="0"/>
        <v>5.3738317757009497</v>
      </c>
    </row>
    <row r="18" spans="1:17">
      <c r="A18" s="33">
        <v>4</v>
      </c>
      <c r="B18" s="29" t="s">
        <v>26</v>
      </c>
      <c r="C18" s="28" t="s">
        <v>23</v>
      </c>
      <c r="D18" s="30">
        <v>90000</v>
      </c>
      <c r="E18" s="30">
        <v>88200</v>
      </c>
      <c r="F18" s="30">
        <v>117000</v>
      </c>
      <c r="G18" s="30">
        <v>70000</v>
      </c>
      <c r="H18" s="30">
        <f t="shared" si="1"/>
        <v>20000</v>
      </c>
      <c r="I18" s="30"/>
      <c r="J18" s="30"/>
      <c r="K18" s="30">
        <f>+ROUND(D18*1.5,-2)</f>
        <v>135000</v>
      </c>
      <c r="M18" s="31"/>
      <c r="N18" s="27">
        <v>80700</v>
      </c>
      <c r="O18" s="27">
        <v>79200</v>
      </c>
      <c r="P18" s="32">
        <f t="shared" si="0"/>
        <v>11.524163568773233</v>
      </c>
      <c r="Q18" s="32">
        <f t="shared" si="0"/>
        <v>11.36363636363636</v>
      </c>
    </row>
    <row r="19" spans="1:17">
      <c r="A19" s="28">
        <v>5</v>
      </c>
      <c r="B19" s="34" t="s">
        <v>27</v>
      </c>
      <c r="C19" s="28" t="s">
        <v>23</v>
      </c>
      <c r="D19" s="35">
        <v>20000</v>
      </c>
      <c r="E19" s="30">
        <v>20000</v>
      </c>
      <c r="F19" s="30">
        <v>20000</v>
      </c>
      <c r="G19" s="35">
        <v>20000</v>
      </c>
      <c r="H19" s="30">
        <f t="shared" si="1"/>
        <v>0</v>
      </c>
      <c r="I19" s="35"/>
      <c r="J19" s="35"/>
      <c r="K19" s="30">
        <f>+D19</f>
        <v>20000</v>
      </c>
      <c r="M19" s="31"/>
      <c r="N19" s="27">
        <v>20000</v>
      </c>
      <c r="O19" s="27">
        <v>20000</v>
      </c>
      <c r="P19" s="32">
        <f t="shared" si="0"/>
        <v>0</v>
      </c>
      <c r="Q19" s="32">
        <f t="shared" si="0"/>
        <v>0</v>
      </c>
    </row>
    <row r="20" spans="1:17" ht="20.45" customHeight="1">
      <c r="A20" s="78" t="s">
        <v>28</v>
      </c>
      <c r="B20" s="79"/>
      <c r="C20" s="79"/>
      <c r="D20" s="79"/>
      <c r="E20" s="79"/>
      <c r="F20" s="80"/>
      <c r="G20" s="25"/>
      <c r="H20" s="25"/>
      <c r="I20" s="25"/>
      <c r="J20" s="25"/>
      <c r="K20" s="26"/>
      <c r="M20" s="31"/>
      <c r="N20" s="27"/>
      <c r="O20" s="27"/>
    </row>
    <row r="21" spans="1:17">
      <c r="A21" s="28">
        <v>6</v>
      </c>
      <c r="B21" s="36" t="s">
        <v>29</v>
      </c>
      <c r="C21" s="37" t="s">
        <v>30</v>
      </c>
      <c r="D21" s="30">
        <v>60000</v>
      </c>
      <c r="E21" s="30">
        <v>58900</v>
      </c>
      <c r="F21" s="30">
        <v>78000</v>
      </c>
      <c r="G21" s="30">
        <v>45000</v>
      </c>
      <c r="H21" s="30">
        <f t="shared" si="1"/>
        <v>15000</v>
      </c>
      <c r="I21" s="30"/>
      <c r="J21" s="30"/>
      <c r="K21" s="30">
        <f t="shared" ref="K21:K84" si="2">MROUND(SUM(D21*1.5,-50),100)</f>
        <v>90000</v>
      </c>
      <c r="M21" s="31"/>
      <c r="N21" s="27">
        <v>48300</v>
      </c>
      <c r="O21" s="27">
        <v>47400</v>
      </c>
      <c r="P21" s="38">
        <f t="shared" ref="P21:Q84" si="3">(D21/N21*100)-100</f>
        <v>24.223602484472039</v>
      </c>
      <c r="Q21" s="38">
        <f t="shared" si="3"/>
        <v>24.261603375527429</v>
      </c>
    </row>
    <row r="22" spans="1:17">
      <c r="A22" s="33">
        <v>7</v>
      </c>
      <c r="B22" s="36" t="s">
        <v>31</v>
      </c>
      <c r="C22" s="37" t="s">
        <v>30</v>
      </c>
      <c r="D22" s="30">
        <v>34000</v>
      </c>
      <c r="E22" s="30">
        <v>33400</v>
      </c>
      <c r="F22" s="30">
        <v>44200</v>
      </c>
      <c r="G22" s="30">
        <v>25000</v>
      </c>
      <c r="H22" s="30">
        <f t="shared" si="1"/>
        <v>9000</v>
      </c>
      <c r="I22" s="30"/>
      <c r="J22" s="30"/>
      <c r="K22" s="30">
        <f t="shared" si="2"/>
        <v>51000</v>
      </c>
      <c r="M22" s="31"/>
      <c r="N22" s="27">
        <v>26600</v>
      </c>
      <c r="O22" s="27">
        <v>26000</v>
      </c>
      <c r="P22" s="38">
        <f t="shared" si="3"/>
        <v>27.819548872180462</v>
      </c>
      <c r="Q22" s="38">
        <f t="shared" si="3"/>
        <v>28.461538461538481</v>
      </c>
    </row>
    <row r="23" spans="1:17">
      <c r="A23" s="28">
        <v>8</v>
      </c>
      <c r="B23" s="36" t="s">
        <v>32</v>
      </c>
      <c r="C23" s="37" t="s">
        <v>30</v>
      </c>
      <c r="D23" s="30">
        <v>60000</v>
      </c>
      <c r="E23" s="30">
        <v>58900</v>
      </c>
      <c r="F23" s="30">
        <v>78000</v>
      </c>
      <c r="G23" s="30">
        <v>45000</v>
      </c>
      <c r="H23" s="30">
        <f t="shared" si="1"/>
        <v>15000</v>
      </c>
      <c r="I23" s="30"/>
      <c r="J23" s="30"/>
      <c r="K23" s="30">
        <f t="shared" si="2"/>
        <v>90000</v>
      </c>
      <c r="M23" s="31"/>
      <c r="N23" s="27">
        <v>48300</v>
      </c>
      <c r="O23" s="27">
        <v>47300</v>
      </c>
      <c r="P23" s="38">
        <f t="shared" si="3"/>
        <v>24.223602484472039</v>
      </c>
      <c r="Q23" s="38">
        <f t="shared" si="3"/>
        <v>24.524312896405903</v>
      </c>
    </row>
    <row r="24" spans="1:17" ht="31.5">
      <c r="A24" s="33">
        <v>9</v>
      </c>
      <c r="B24" s="36" t="s">
        <v>33</v>
      </c>
      <c r="C24" s="37" t="s">
        <v>30</v>
      </c>
      <c r="D24" s="30">
        <v>34000</v>
      </c>
      <c r="E24" s="30">
        <v>33400</v>
      </c>
      <c r="F24" s="30">
        <v>44200</v>
      </c>
      <c r="G24" s="30">
        <v>25000</v>
      </c>
      <c r="H24" s="30">
        <f t="shared" si="1"/>
        <v>9000</v>
      </c>
      <c r="I24" s="30"/>
      <c r="J24" s="30"/>
      <c r="K24" s="30">
        <f t="shared" si="2"/>
        <v>51000</v>
      </c>
      <c r="M24" s="31"/>
      <c r="N24" s="27">
        <v>26600</v>
      </c>
      <c r="O24" s="27">
        <v>26000</v>
      </c>
      <c r="P24" s="38">
        <f t="shared" si="3"/>
        <v>27.819548872180462</v>
      </c>
      <c r="Q24" s="38">
        <f t="shared" si="3"/>
        <v>28.461538461538481</v>
      </c>
    </row>
    <row r="25" spans="1:17">
      <c r="A25" s="28">
        <v>10</v>
      </c>
      <c r="B25" s="36" t="s">
        <v>34</v>
      </c>
      <c r="C25" s="37" t="s">
        <v>30</v>
      </c>
      <c r="D25" s="30">
        <v>68000</v>
      </c>
      <c r="E25" s="30">
        <v>66700</v>
      </c>
      <c r="F25" s="30">
        <v>88400</v>
      </c>
      <c r="G25" s="30">
        <v>52000</v>
      </c>
      <c r="H25" s="30">
        <f t="shared" si="1"/>
        <v>16000</v>
      </c>
      <c r="I25" s="30"/>
      <c r="J25" s="30"/>
      <c r="K25" s="30">
        <f t="shared" si="2"/>
        <v>102000</v>
      </c>
      <c r="M25" s="31"/>
      <c r="N25" s="27">
        <v>62800</v>
      </c>
      <c r="O25" s="27">
        <v>61600</v>
      </c>
      <c r="P25" s="38">
        <f t="shared" si="3"/>
        <v>8.2802547770700556</v>
      </c>
      <c r="Q25" s="38">
        <f t="shared" si="3"/>
        <v>8.2792207792207932</v>
      </c>
    </row>
    <row r="26" spans="1:17">
      <c r="A26" s="33">
        <v>11</v>
      </c>
      <c r="B26" s="36" t="s">
        <v>35</v>
      </c>
      <c r="C26" s="37" t="s">
        <v>30</v>
      </c>
      <c r="D26" s="30">
        <v>36000</v>
      </c>
      <c r="E26" s="30">
        <v>35300</v>
      </c>
      <c r="F26" s="30">
        <v>46800</v>
      </c>
      <c r="G26" s="30">
        <v>25000</v>
      </c>
      <c r="H26" s="30">
        <f t="shared" si="1"/>
        <v>11000</v>
      </c>
      <c r="I26" s="30"/>
      <c r="J26" s="30"/>
      <c r="K26" s="30">
        <f t="shared" si="2"/>
        <v>54000</v>
      </c>
      <c r="M26" s="31"/>
      <c r="N26" s="27">
        <v>30200</v>
      </c>
      <c r="O26" s="27">
        <v>29600</v>
      </c>
      <c r="P26" s="38">
        <f t="shared" si="3"/>
        <v>19.205298013245041</v>
      </c>
      <c r="Q26" s="38">
        <f t="shared" si="3"/>
        <v>19.256756756756758</v>
      </c>
    </row>
    <row r="27" spans="1:17">
      <c r="A27" s="28">
        <v>12</v>
      </c>
      <c r="B27" s="36" t="s">
        <v>36</v>
      </c>
      <c r="C27" s="37" t="s">
        <v>30</v>
      </c>
      <c r="D27" s="30">
        <v>68600</v>
      </c>
      <c r="E27" s="30">
        <v>67300</v>
      </c>
      <c r="F27" s="30">
        <v>89200</v>
      </c>
      <c r="G27" s="30">
        <v>52700</v>
      </c>
      <c r="H27" s="30">
        <f t="shared" si="1"/>
        <v>15900</v>
      </c>
      <c r="I27" s="30"/>
      <c r="J27" s="30"/>
      <c r="K27" s="30">
        <f t="shared" si="2"/>
        <v>102900</v>
      </c>
      <c r="M27" s="31"/>
      <c r="N27" s="27">
        <v>63600</v>
      </c>
      <c r="O27" s="27">
        <v>62400</v>
      </c>
      <c r="P27" s="38">
        <f t="shared" si="3"/>
        <v>7.8616352201257911</v>
      </c>
      <c r="Q27" s="38">
        <f t="shared" si="3"/>
        <v>7.8525641025641022</v>
      </c>
    </row>
    <row r="28" spans="1:17">
      <c r="A28" s="33">
        <v>13</v>
      </c>
      <c r="B28" s="36" t="s">
        <v>37</v>
      </c>
      <c r="C28" s="37" t="s">
        <v>30</v>
      </c>
      <c r="D28" s="30">
        <v>68600</v>
      </c>
      <c r="E28" s="30">
        <v>67300</v>
      </c>
      <c r="F28" s="30">
        <v>89200</v>
      </c>
      <c r="G28" s="30">
        <v>52700</v>
      </c>
      <c r="H28" s="30">
        <f t="shared" si="1"/>
        <v>15900</v>
      </c>
      <c r="I28" s="30"/>
      <c r="J28" s="30"/>
      <c r="K28" s="30">
        <f t="shared" si="2"/>
        <v>102900</v>
      </c>
      <c r="M28" s="31"/>
      <c r="N28" s="27">
        <v>63600</v>
      </c>
      <c r="O28" s="27">
        <v>62400</v>
      </c>
      <c r="P28" s="38">
        <f t="shared" si="3"/>
        <v>7.8616352201257911</v>
      </c>
      <c r="Q28" s="38">
        <f t="shared" si="3"/>
        <v>7.8525641025641022</v>
      </c>
    </row>
    <row r="29" spans="1:17">
      <c r="A29" s="28">
        <v>14</v>
      </c>
      <c r="B29" s="36" t="s">
        <v>38</v>
      </c>
      <c r="C29" s="37" t="s">
        <v>30</v>
      </c>
      <c r="D29" s="30">
        <v>92000</v>
      </c>
      <c r="E29" s="30">
        <v>90200</v>
      </c>
      <c r="F29" s="30">
        <v>119600</v>
      </c>
      <c r="G29" s="30">
        <v>70200</v>
      </c>
      <c r="H29" s="30">
        <f t="shared" si="1"/>
        <v>21800</v>
      </c>
      <c r="I29" s="30"/>
      <c r="J29" s="30"/>
      <c r="K29" s="30">
        <f t="shared" si="2"/>
        <v>138000</v>
      </c>
      <c r="M29" s="31"/>
      <c r="N29" s="27">
        <v>84900</v>
      </c>
      <c r="O29" s="27">
        <v>83300</v>
      </c>
      <c r="P29" s="38">
        <f t="shared" si="3"/>
        <v>8.362779740871602</v>
      </c>
      <c r="Q29" s="38">
        <f t="shared" si="3"/>
        <v>8.283313325330127</v>
      </c>
    </row>
    <row r="30" spans="1:17">
      <c r="A30" s="33">
        <v>15</v>
      </c>
      <c r="B30" s="36" t="s">
        <v>39</v>
      </c>
      <c r="C30" s="37" t="s">
        <v>30</v>
      </c>
      <c r="D30" s="30">
        <v>61300</v>
      </c>
      <c r="E30" s="30">
        <v>60100</v>
      </c>
      <c r="F30" s="30">
        <v>79700</v>
      </c>
      <c r="G30" s="30">
        <v>46800</v>
      </c>
      <c r="H30" s="30">
        <f t="shared" si="1"/>
        <v>14500</v>
      </c>
      <c r="I30" s="30"/>
      <c r="J30" s="30"/>
      <c r="K30" s="30">
        <f t="shared" si="2"/>
        <v>91900</v>
      </c>
      <c r="M30" s="31"/>
      <c r="N30" s="27">
        <v>56600</v>
      </c>
      <c r="O30" s="27">
        <v>55500</v>
      </c>
      <c r="P30" s="38">
        <f t="shared" si="3"/>
        <v>8.303886925795041</v>
      </c>
      <c r="Q30" s="38">
        <f t="shared" si="3"/>
        <v>8.2882882882882996</v>
      </c>
    </row>
    <row r="31" spans="1:17">
      <c r="A31" s="28">
        <v>16</v>
      </c>
      <c r="B31" s="36" t="s">
        <v>40</v>
      </c>
      <c r="C31" s="37" t="s">
        <v>30</v>
      </c>
      <c r="D31" s="30">
        <v>71300</v>
      </c>
      <c r="E31" s="30">
        <v>69900</v>
      </c>
      <c r="F31" s="30">
        <v>92700</v>
      </c>
      <c r="G31" s="30">
        <v>55400</v>
      </c>
      <c r="H31" s="30">
        <f t="shared" si="1"/>
        <v>15900</v>
      </c>
      <c r="I31" s="30"/>
      <c r="J31" s="30"/>
      <c r="K31" s="30">
        <f t="shared" si="2"/>
        <v>106900</v>
      </c>
      <c r="M31" s="31"/>
      <c r="N31" s="27">
        <v>66900</v>
      </c>
      <c r="O31" s="27">
        <v>65600</v>
      </c>
      <c r="P31" s="38">
        <f t="shared" si="3"/>
        <v>6.5769805680119475</v>
      </c>
      <c r="Q31" s="38">
        <f t="shared" si="3"/>
        <v>6.5548780487804805</v>
      </c>
    </row>
    <row r="32" spans="1:17">
      <c r="A32" s="33">
        <v>17</v>
      </c>
      <c r="B32" s="36" t="s">
        <v>41</v>
      </c>
      <c r="C32" s="37" t="s">
        <v>30</v>
      </c>
      <c r="D32" s="30">
        <v>52800</v>
      </c>
      <c r="E32" s="30">
        <v>51700</v>
      </c>
      <c r="F32" s="30">
        <v>68600</v>
      </c>
      <c r="G32" s="30">
        <v>40900</v>
      </c>
      <c r="H32" s="30">
        <f t="shared" si="1"/>
        <v>11900</v>
      </c>
      <c r="I32" s="30"/>
      <c r="J32" s="30"/>
      <c r="K32" s="30">
        <f t="shared" si="2"/>
        <v>79200</v>
      </c>
      <c r="M32" s="31"/>
      <c r="N32" s="27">
        <v>49400</v>
      </c>
      <c r="O32" s="27">
        <v>48500</v>
      </c>
      <c r="P32" s="38">
        <f t="shared" si="3"/>
        <v>6.8825910931174121</v>
      </c>
      <c r="Q32" s="38">
        <f t="shared" si="3"/>
        <v>6.5979381443299019</v>
      </c>
    </row>
    <row r="33" spans="1:17">
      <c r="A33" s="28">
        <v>18</v>
      </c>
      <c r="B33" s="39" t="s">
        <v>42</v>
      </c>
      <c r="C33" s="37" t="s">
        <v>30</v>
      </c>
      <c r="D33" s="30">
        <v>47100</v>
      </c>
      <c r="E33" s="30">
        <v>46200</v>
      </c>
      <c r="F33" s="30">
        <v>61200</v>
      </c>
      <c r="G33" s="30">
        <v>35800</v>
      </c>
      <c r="H33" s="30">
        <f t="shared" si="1"/>
        <v>11300</v>
      </c>
      <c r="I33" s="30"/>
      <c r="J33" s="30"/>
      <c r="K33" s="30">
        <f t="shared" si="2"/>
        <v>70600</v>
      </c>
      <c r="M33" s="31"/>
      <c r="N33" s="27">
        <v>43300</v>
      </c>
      <c r="O33" s="27">
        <v>42500</v>
      </c>
      <c r="P33" s="38">
        <f t="shared" si="3"/>
        <v>8.7759815242494312</v>
      </c>
      <c r="Q33" s="38">
        <f t="shared" si="3"/>
        <v>8.7058823529411882</v>
      </c>
    </row>
    <row r="34" spans="1:17">
      <c r="A34" s="33">
        <v>19</v>
      </c>
      <c r="B34" s="36" t="s">
        <v>43</v>
      </c>
      <c r="C34" s="37" t="s">
        <v>30</v>
      </c>
      <c r="D34" s="30">
        <v>47100</v>
      </c>
      <c r="E34" s="30">
        <v>46200</v>
      </c>
      <c r="F34" s="30">
        <v>61200</v>
      </c>
      <c r="G34" s="30">
        <v>35800</v>
      </c>
      <c r="H34" s="30">
        <f t="shared" si="1"/>
        <v>11300</v>
      </c>
      <c r="I34" s="30"/>
      <c r="J34" s="30"/>
      <c r="K34" s="30">
        <f t="shared" si="2"/>
        <v>70600</v>
      </c>
      <c r="M34" s="31"/>
      <c r="N34" s="27">
        <v>43300</v>
      </c>
      <c r="O34" s="27">
        <v>42500</v>
      </c>
      <c r="P34" s="38">
        <f t="shared" si="3"/>
        <v>8.7759815242494312</v>
      </c>
      <c r="Q34" s="38">
        <f t="shared" si="3"/>
        <v>8.7058823529411882</v>
      </c>
    </row>
    <row r="35" spans="1:17">
      <c r="A35" s="28">
        <v>20</v>
      </c>
      <c r="B35" s="36" t="s">
        <v>44</v>
      </c>
      <c r="C35" s="37" t="s">
        <v>30</v>
      </c>
      <c r="D35" s="30">
        <v>47600</v>
      </c>
      <c r="E35" s="30">
        <v>46600</v>
      </c>
      <c r="F35" s="30">
        <v>61900</v>
      </c>
      <c r="G35" s="30">
        <v>36200</v>
      </c>
      <c r="H35" s="30">
        <f t="shared" si="1"/>
        <v>11400</v>
      </c>
      <c r="I35" s="30"/>
      <c r="J35" s="30"/>
      <c r="K35" s="30">
        <f t="shared" si="2"/>
        <v>71400</v>
      </c>
      <c r="M35" s="31"/>
      <c r="N35" s="27">
        <v>43900</v>
      </c>
      <c r="O35" s="27">
        <v>43000</v>
      </c>
      <c r="P35" s="38">
        <f t="shared" si="3"/>
        <v>8.4282460136674331</v>
      </c>
      <c r="Q35" s="38">
        <f t="shared" si="3"/>
        <v>8.3720930232558146</v>
      </c>
    </row>
    <row r="36" spans="1:17">
      <c r="A36" s="33">
        <v>21</v>
      </c>
      <c r="B36" s="36" t="s">
        <v>45</v>
      </c>
      <c r="C36" s="37" t="s">
        <v>30</v>
      </c>
      <c r="D36" s="30">
        <v>30600</v>
      </c>
      <c r="E36" s="30">
        <v>30000</v>
      </c>
      <c r="F36" s="30">
        <v>39800</v>
      </c>
      <c r="G36" s="30">
        <v>23400</v>
      </c>
      <c r="H36" s="30">
        <f t="shared" si="1"/>
        <v>7200</v>
      </c>
      <c r="I36" s="30"/>
      <c r="J36" s="30"/>
      <c r="K36" s="30">
        <f t="shared" si="2"/>
        <v>45900</v>
      </c>
      <c r="M36" s="31"/>
      <c r="N36" s="27">
        <v>28400</v>
      </c>
      <c r="O36" s="27">
        <v>27800</v>
      </c>
      <c r="P36" s="38">
        <f t="shared" si="3"/>
        <v>7.7464788732394254</v>
      </c>
      <c r="Q36" s="38">
        <f t="shared" si="3"/>
        <v>7.9136690647481913</v>
      </c>
    </row>
    <row r="37" spans="1:17">
      <c r="A37" s="28">
        <v>22</v>
      </c>
      <c r="B37" s="36" t="s">
        <v>46</v>
      </c>
      <c r="C37" s="37" t="s">
        <v>30</v>
      </c>
      <c r="D37" s="30">
        <v>19700</v>
      </c>
      <c r="E37" s="30">
        <v>19300</v>
      </c>
      <c r="F37" s="30">
        <v>25600</v>
      </c>
      <c r="G37" s="30">
        <v>14900</v>
      </c>
      <c r="H37" s="30">
        <f t="shared" si="1"/>
        <v>4800</v>
      </c>
      <c r="I37" s="30"/>
      <c r="J37" s="30"/>
      <c r="K37" s="30">
        <f t="shared" si="2"/>
        <v>29500</v>
      </c>
      <c r="M37" s="31"/>
      <c r="N37" s="27">
        <v>18100</v>
      </c>
      <c r="O37" s="27">
        <v>17800</v>
      </c>
      <c r="P37" s="38">
        <f t="shared" si="3"/>
        <v>8.8397790055248606</v>
      </c>
      <c r="Q37" s="38">
        <f t="shared" si="3"/>
        <v>8.4269662921348356</v>
      </c>
    </row>
    <row r="38" spans="1:17">
      <c r="A38" s="33">
        <v>23</v>
      </c>
      <c r="B38" s="36" t="s">
        <v>47</v>
      </c>
      <c r="C38" s="37" t="s">
        <v>30</v>
      </c>
      <c r="D38" s="30">
        <v>71200</v>
      </c>
      <c r="E38" s="30">
        <v>69800</v>
      </c>
      <c r="F38" s="30">
        <v>92600</v>
      </c>
      <c r="G38" s="30">
        <v>55000</v>
      </c>
      <c r="H38" s="30">
        <f t="shared" si="1"/>
        <v>16200</v>
      </c>
      <c r="I38" s="30"/>
      <c r="J38" s="30"/>
      <c r="K38" s="30">
        <f t="shared" si="2"/>
        <v>106800</v>
      </c>
      <c r="M38" s="31"/>
      <c r="N38" s="27">
        <v>66600</v>
      </c>
      <c r="O38" s="27">
        <v>65300</v>
      </c>
      <c r="P38" s="38">
        <f t="shared" si="3"/>
        <v>6.9069069069069116</v>
      </c>
      <c r="Q38" s="38">
        <f t="shared" si="3"/>
        <v>6.8912710566615658</v>
      </c>
    </row>
    <row r="39" spans="1:17">
      <c r="A39" s="28">
        <v>24</v>
      </c>
      <c r="B39" s="36" t="s">
        <v>48</v>
      </c>
      <c r="C39" s="37" t="s">
        <v>30</v>
      </c>
      <c r="D39" s="30">
        <v>62500</v>
      </c>
      <c r="E39" s="30">
        <v>61300</v>
      </c>
      <c r="F39" s="30">
        <v>81300</v>
      </c>
      <c r="G39" s="30">
        <v>48600</v>
      </c>
      <c r="H39" s="30">
        <f t="shared" si="1"/>
        <v>13900</v>
      </c>
      <c r="I39" s="30"/>
      <c r="J39" s="30"/>
      <c r="K39" s="30">
        <f t="shared" si="2"/>
        <v>93700</v>
      </c>
      <c r="M39" s="31"/>
      <c r="N39" s="27">
        <v>58600</v>
      </c>
      <c r="O39" s="27">
        <v>57500</v>
      </c>
      <c r="P39" s="38">
        <f t="shared" si="3"/>
        <v>6.655290102389074</v>
      </c>
      <c r="Q39" s="38">
        <f t="shared" si="3"/>
        <v>6.6086956521739211</v>
      </c>
    </row>
    <row r="40" spans="1:17">
      <c r="A40" s="33">
        <v>25</v>
      </c>
      <c r="B40" s="36" t="s">
        <v>49</v>
      </c>
      <c r="C40" s="37" t="s">
        <v>30</v>
      </c>
      <c r="D40" s="30">
        <v>81700</v>
      </c>
      <c r="E40" s="30">
        <v>80100</v>
      </c>
      <c r="F40" s="30">
        <v>106200</v>
      </c>
      <c r="G40" s="30">
        <v>63800</v>
      </c>
      <c r="H40" s="30">
        <f t="shared" si="1"/>
        <v>17900</v>
      </c>
      <c r="I40" s="30"/>
      <c r="J40" s="30"/>
      <c r="K40" s="30">
        <f t="shared" si="2"/>
        <v>122500</v>
      </c>
      <c r="M40" s="31"/>
      <c r="N40" s="27">
        <v>76900</v>
      </c>
      <c r="O40" s="27">
        <v>75400</v>
      </c>
      <c r="P40" s="38">
        <f t="shared" si="3"/>
        <v>6.2418725617685311</v>
      </c>
      <c r="Q40" s="38">
        <f t="shared" si="3"/>
        <v>6.2334217506631262</v>
      </c>
    </row>
    <row r="41" spans="1:17">
      <c r="A41" s="28">
        <v>26</v>
      </c>
      <c r="B41" s="36" t="s">
        <v>50</v>
      </c>
      <c r="C41" s="37" t="s">
        <v>30</v>
      </c>
      <c r="D41" s="30">
        <v>62500</v>
      </c>
      <c r="E41" s="30">
        <v>61300</v>
      </c>
      <c r="F41" s="30">
        <v>81300</v>
      </c>
      <c r="G41" s="30">
        <v>48600</v>
      </c>
      <c r="H41" s="30">
        <f t="shared" si="1"/>
        <v>13900</v>
      </c>
      <c r="I41" s="30"/>
      <c r="J41" s="30"/>
      <c r="K41" s="30">
        <f t="shared" si="2"/>
        <v>93700</v>
      </c>
      <c r="M41" s="31"/>
      <c r="N41" s="27">
        <v>58600</v>
      </c>
      <c r="O41" s="27">
        <v>57500</v>
      </c>
      <c r="P41" s="38">
        <f t="shared" si="3"/>
        <v>6.655290102389074</v>
      </c>
      <c r="Q41" s="38">
        <f t="shared" si="3"/>
        <v>6.6086956521739211</v>
      </c>
    </row>
    <row r="42" spans="1:17" ht="31.5">
      <c r="A42" s="33">
        <v>27</v>
      </c>
      <c r="B42" s="36" t="s">
        <v>51</v>
      </c>
      <c r="C42" s="37" t="s">
        <v>30</v>
      </c>
      <c r="D42" s="30">
        <v>19000</v>
      </c>
      <c r="E42" s="30">
        <v>18600</v>
      </c>
      <c r="F42" s="30">
        <v>24700</v>
      </c>
      <c r="G42" s="30">
        <v>15000</v>
      </c>
      <c r="H42" s="30">
        <f t="shared" si="1"/>
        <v>4000</v>
      </c>
      <c r="I42" s="30"/>
      <c r="J42" s="30"/>
      <c r="K42" s="30">
        <f t="shared" si="2"/>
        <v>28500</v>
      </c>
      <c r="M42" s="31"/>
      <c r="N42" s="27">
        <v>18200</v>
      </c>
      <c r="O42" s="27">
        <v>17800</v>
      </c>
      <c r="P42" s="38">
        <f t="shared" si="3"/>
        <v>4.3956043956044084</v>
      </c>
      <c r="Q42" s="38">
        <f t="shared" si="3"/>
        <v>4.4943820224719246</v>
      </c>
    </row>
    <row r="43" spans="1:17" ht="31.5">
      <c r="A43" s="28">
        <v>28</v>
      </c>
      <c r="B43" s="36" t="s">
        <v>52</v>
      </c>
      <c r="C43" s="37" t="s">
        <v>30</v>
      </c>
      <c r="D43" s="30">
        <v>22000</v>
      </c>
      <c r="E43" s="30">
        <v>21600</v>
      </c>
      <c r="F43" s="30">
        <v>28600</v>
      </c>
      <c r="G43" s="30">
        <v>17000</v>
      </c>
      <c r="H43" s="30">
        <f t="shared" si="1"/>
        <v>5000</v>
      </c>
      <c r="I43" s="30"/>
      <c r="J43" s="30"/>
      <c r="K43" s="30">
        <f t="shared" si="2"/>
        <v>33000</v>
      </c>
      <c r="M43" s="31"/>
      <c r="N43" s="27">
        <v>20600</v>
      </c>
      <c r="O43" s="27">
        <v>20200</v>
      </c>
      <c r="P43" s="38">
        <f t="shared" si="3"/>
        <v>6.7961165048543677</v>
      </c>
      <c r="Q43" s="38">
        <f t="shared" si="3"/>
        <v>6.9306930693069404</v>
      </c>
    </row>
    <row r="44" spans="1:17">
      <c r="A44" s="33">
        <v>29</v>
      </c>
      <c r="B44" s="36" t="s">
        <v>53</v>
      </c>
      <c r="C44" s="37" t="s">
        <v>30</v>
      </c>
      <c r="D44" s="30">
        <v>45500</v>
      </c>
      <c r="E44" s="30">
        <v>44600</v>
      </c>
      <c r="F44" s="30">
        <v>59200</v>
      </c>
      <c r="G44" s="30">
        <v>37100</v>
      </c>
      <c r="H44" s="30">
        <f t="shared" si="1"/>
        <v>8400</v>
      </c>
      <c r="I44" s="30"/>
      <c r="J44" s="30"/>
      <c r="K44" s="30">
        <f t="shared" si="2"/>
        <v>68200</v>
      </c>
      <c r="M44" s="31"/>
      <c r="N44" s="27">
        <v>44900</v>
      </c>
      <c r="O44" s="27">
        <v>44000</v>
      </c>
      <c r="P44" s="38">
        <f t="shared" si="3"/>
        <v>1.3363028953229446</v>
      </c>
      <c r="Q44" s="38">
        <f t="shared" si="3"/>
        <v>1.363636363636374</v>
      </c>
    </row>
    <row r="45" spans="1:17">
      <c r="A45" s="28">
        <v>30</v>
      </c>
      <c r="B45" s="36" t="s">
        <v>54</v>
      </c>
      <c r="C45" s="37" t="s">
        <v>30</v>
      </c>
      <c r="D45" s="30">
        <v>42900</v>
      </c>
      <c r="E45" s="30">
        <v>42100</v>
      </c>
      <c r="F45" s="30">
        <v>55800</v>
      </c>
      <c r="G45" s="30">
        <v>33400</v>
      </c>
      <c r="H45" s="30">
        <f t="shared" si="1"/>
        <v>9500</v>
      </c>
      <c r="I45" s="30"/>
      <c r="J45" s="30"/>
      <c r="K45" s="30">
        <f t="shared" si="2"/>
        <v>64300</v>
      </c>
      <c r="M45" s="31"/>
      <c r="N45" s="27">
        <v>40500</v>
      </c>
      <c r="O45" s="27">
        <v>39700</v>
      </c>
      <c r="P45" s="38">
        <f t="shared" si="3"/>
        <v>5.925925925925938</v>
      </c>
      <c r="Q45" s="38">
        <f t="shared" si="3"/>
        <v>6.045340050377817</v>
      </c>
    </row>
    <row r="46" spans="1:17">
      <c r="A46" s="33">
        <v>31</v>
      </c>
      <c r="B46" s="36" t="s">
        <v>55</v>
      </c>
      <c r="C46" s="37" t="s">
        <v>30</v>
      </c>
      <c r="D46" s="30">
        <v>41000</v>
      </c>
      <c r="E46" s="30">
        <v>40200</v>
      </c>
      <c r="F46" s="30">
        <v>53300</v>
      </c>
      <c r="G46" s="30">
        <v>30200</v>
      </c>
      <c r="H46" s="30">
        <f t="shared" si="1"/>
        <v>10800</v>
      </c>
      <c r="I46" s="30"/>
      <c r="J46" s="30"/>
      <c r="K46" s="30">
        <f t="shared" si="2"/>
        <v>61500</v>
      </c>
      <c r="M46" s="31"/>
      <c r="N46" s="27">
        <v>36600</v>
      </c>
      <c r="O46" s="27">
        <v>35900</v>
      </c>
      <c r="P46" s="38">
        <f t="shared" si="3"/>
        <v>12.021857923497265</v>
      </c>
      <c r="Q46" s="38">
        <f t="shared" si="3"/>
        <v>11.977715877437319</v>
      </c>
    </row>
    <row r="47" spans="1:17">
      <c r="A47" s="28">
        <v>32</v>
      </c>
      <c r="B47" s="36" t="s">
        <v>56</v>
      </c>
      <c r="C47" s="37" t="s">
        <v>30</v>
      </c>
      <c r="D47" s="30">
        <v>42700</v>
      </c>
      <c r="E47" s="30">
        <v>41900</v>
      </c>
      <c r="F47" s="30">
        <v>55500</v>
      </c>
      <c r="G47" s="30">
        <v>34300</v>
      </c>
      <c r="H47" s="30">
        <f t="shared" si="1"/>
        <v>8400</v>
      </c>
      <c r="I47" s="30"/>
      <c r="J47" s="30"/>
      <c r="K47" s="30">
        <f t="shared" si="2"/>
        <v>64000</v>
      </c>
      <c r="M47" s="31"/>
      <c r="N47" s="27">
        <v>41500</v>
      </c>
      <c r="O47" s="27">
        <v>40600</v>
      </c>
      <c r="P47" s="38">
        <f t="shared" si="3"/>
        <v>2.8915662650602485</v>
      </c>
      <c r="Q47" s="38">
        <f t="shared" si="3"/>
        <v>3.2019704433497509</v>
      </c>
    </row>
    <row r="48" spans="1:17">
      <c r="A48" s="33">
        <v>33</v>
      </c>
      <c r="B48" s="36" t="s">
        <v>57</v>
      </c>
      <c r="C48" s="37" t="s">
        <v>30</v>
      </c>
      <c r="D48" s="30">
        <v>37000</v>
      </c>
      <c r="E48" s="30">
        <v>36300</v>
      </c>
      <c r="F48" s="30">
        <v>48100</v>
      </c>
      <c r="G48" s="30">
        <v>28100</v>
      </c>
      <c r="H48" s="30">
        <f t="shared" si="1"/>
        <v>8900</v>
      </c>
      <c r="I48" s="30"/>
      <c r="J48" s="30"/>
      <c r="K48" s="30">
        <f t="shared" si="2"/>
        <v>55500</v>
      </c>
      <c r="M48" s="31"/>
      <c r="N48" s="27">
        <v>33900</v>
      </c>
      <c r="O48" s="27">
        <v>33300</v>
      </c>
      <c r="P48" s="38">
        <f t="shared" si="3"/>
        <v>9.1445427728613708</v>
      </c>
      <c r="Q48" s="38">
        <f t="shared" si="3"/>
        <v>9.0090090090090058</v>
      </c>
    </row>
    <row r="49" spans="1:17">
      <c r="A49" s="28">
        <v>34</v>
      </c>
      <c r="B49" s="36" t="s">
        <v>58</v>
      </c>
      <c r="C49" s="37" t="s">
        <v>30</v>
      </c>
      <c r="D49" s="30">
        <v>31800</v>
      </c>
      <c r="E49" s="30">
        <v>31200</v>
      </c>
      <c r="F49" s="30">
        <v>41300</v>
      </c>
      <c r="G49" s="30">
        <v>25200</v>
      </c>
      <c r="H49" s="30">
        <f t="shared" si="1"/>
        <v>6600</v>
      </c>
      <c r="I49" s="30"/>
      <c r="J49" s="30"/>
      <c r="K49" s="30">
        <f t="shared" si="2"/>
        <v>47700</v>
      </c>
      <c r="M49" s="31"/>
      <c r="N49" s="27">
        <v>30500</v>
      </c>
      <c r="O49" s="27">
        <v>29900</v>
      </c>
      <c r="P49" s="38">
        <f t="shared" si="3"/>
        <v>4.2622950819672099</v>
      </c>
      <c r="Q49" s="38">
        <f t="shared" si="3"/>
        <v>4.3478260869565162</v>
      </c>
    </row>
    <row r="50" spans="1:17">
      <c r="A50" s="33">
        <v>35</v>
      </c>
      <c r="B50" s="36" t="s">
        <v>59</v>
      </c>
      <c r="C50" s="37" t="s">
        <v>30</v>
      </c>
      <c r="D50" s="30">
        <v>36700</v>
      </c>
      <c r="E50" s="30">
        <v>36000</v>
      </c>
      <c r="F50" s="30">
        <v>47700</v>
      </c>
      <c r="G50" s="30">
        <v>29100</v>
      </c>
      <c r="H50" s="30">
        <f t="shared" si="1"/>
        <v>7600</v>
      </c>
      <c r="I50" s="30"/>
      <c r="J50" s="30"/>
      <c r="K50" s="30">
        <f t="shared" si="2"/>
        <v>55000</v>
      </c>
      <c r="M50" s="31"/>
      <c r="N50" s="27">
        <v>35200</v>
      </c>
      <c r="O50" s="27">
        <v>34500</v>
      </c>
      <c r="P50" s="38">
        <f t="shared" si="3"/>
        <v>4.2613636363636402</v>
      </c>
      <c r="Q50" s="38">
        <f t="shared" si="3"/>
        <v>4.3478260869565162</v>
      </c>
    </row>
    <row r="51" spans="1:17">
      <c r="A51" s="28">
        <v>36</v>
      </c>
      <c r="B51" s="36" t="s">
        <v>60</v>
      </c>
      <c r="C51" s="37" t="s">
        <v>30</v>
      </c>
      <c r="D51" s="30">
        <v>35000</v>
      </c>
      <c r="E51" s="30">
        <v>34300</v>
      </c>
      <c r="F51" s="30">
        <v>45500</v>
      </c>
      <c r="G51" s="30">
        <v>23900</v>
      </c>
      <c r="H51" s="30">
        <f t="shared" si="1"/>
        <v>11100</v>
      </c>
      <c r="I51" s="30"/>
      <c r="J51" s="30"/>
      <c r="K51" s="30">
        <f t="shared" si="2"/>
        <v>52500</v>
      </c>
      <c r="M51" s="31"/>
      <c r="N51" s="27">
        <v>29000</v>
      </c>
      <c r="O51" s="27">
        <v>28400</v>
      </c>
      <c r="P51" s="38">
        <f t="shared" si="3"/>
        <v>20.689655172413794</v>
      </c>
      <c r="Q51" s="38">
        <f t="shared" si="3"/>
        <v>20.774647887323951</v>
      </c>
    </row>
    <row r="52" spans="1:17">
      <c r="A52" s="33">
        <v>37</v>
      </c>
      <c r="B52" s="36" t="s">
        <v>61</v>
      </c>
      <c r="C52" s="37" t="s">
        <v>30</v>
      </c>
      <c r="D52" s="30">
        <v>22000</v>
      </c>
      <c r="E52" s="30">
        <v>21500</v>
      </c>
      <c r="F52" s="30">
        <v>28600</v>
      </c>
      <c r="G52" s="30">
        <v>30700</v>
      </c>
      <c r="H52" s="30">
        <f t="shared" si="1"/>
        <v>-8700</v>
      </c>
      <c r="I52" s="30"/>
      <c r="J52" s="30"/>
      <c r="K52" s="30">
        <f t="shared" si="2"/>
        <v>33000</v>
      </c>
      <c r="M52" s="31"/>
      <c r="N52" s="27">
        <v>35600</v>
      </c>
      <c r="O52" s="27">
        <v>34900</v>
      </c>
      <c r="P52" s="32">
        <f t="shared" si="3"/>
        <v>-38.202247191011239</v>
      </c>
      <c r="Q52" s="32">
        <f t="shared" si="3"/>
        <v>-38.395415472779369</v>
      </c>
    </row>
    <row r="53" spans="1:17">
      <c r="A53" s="28">
        <v>38</v>
      </c>
      <c r="B53" s="36" t="s">
        <v>62</v>
      </c>
      <c r="C53" s="37" t="s">
        <v>30</v>
      </c>
      <c r="D53" s="30">
        <v>33700</v>
      </c>
      <c r="E53" s="30">
        <v>33100</v>
      </c>
      <c r="F53" s="30">
        <v>43800</v>
      </c>
      <c r="G53" s="30">
        <v>25500</v>
      </c>
      <c r="H53" s="30">
        <f t="shared" si="1"/>
        <v>8200</v>
      </c>
      <c r="I53" s="30"/>
      <c r="J53" s="30"/>
      <c r="K53" s="30">
        <f t="shared" si="2"/>
        <v>50500</v>
      </c>
      <c r="M53" s="31"/>
      <c r="N53" s="27">
        <v>30900</v>
      </c>
      <c r="O53" s="27">
        <v>30200</v>
      </c>
      <c r="P53" s="38">
        <f t="shared" si="3"/>
        <v>9.0614886731391664</v>
      </c>
      <c r="Q53" s="38">
        <f t="shared" si="3"/>
        <v>9.6026490066225136</v>
      </c>
    </row>
    <row r="54" spans="1:17">
      <c r="A54" s="33">
        <v>39</v>
      </c>
      <c r="B54" s="36" t="s">
        <v>63</v>
      </c>
      <c r="C54" s="37" t="s">
        <v>30</v>
      </c>
      <c r="D54" s="30">
        <v>36100</v>
      </c>
      <c r="E54" s="30">
        <v>35400</v>
      </c>
      <c r="F54" s="30">
        <v>46900</v>
      </c>
      <c r="G54" s="30">
        <v>29800</v>
      </c>
      <c r="H54" s="30">
        <f t="shared" si="1"/>
        <v>6300</v>
      </c>
      <c r="I54" s="30"/>
      <c r="J54" s="30"/>
      <c r="K54" s="30">
        <f t="shared" si="2"/>
        <v>54100</v>
      </c>
      <c r="M54" s="31"/>
      <c r="N54" s="27">
        <v>36100</v>
      </c>
      <c r="O54" s="27">
        <v>35400</v>
      </c>
      <c r="P54" s="38">
        <f t="shared" si="3"/>
        <v>0</v>
      </c>
      <c r="Q54" s="38">
        <f t="shared" si="3"/>
        <v>0</v>
      </c>
    </row>
    <row r="55" spans="1:17">
      <c r="A55" s="28">
        <v>40</v>
      </c>
      <c r="B55" s="36" t="s">
        <v>64</v>
      </c>
      <c r="C55" s="37" t="s">
        <v>30</v>
      </c>
      <c r="D55" s="30">
        <v>80600</v>
      </c>
      <c r="E55" s="30">
        <v>79000</v>
      </c>
      <c r="F55" s="30">
        <v>104800</v>
      </c>
      <c r="G55" s="30">
        <v>65700</v>
      </c>
      <c r="H55" s="30">
        <f t="shared" si="1"/>
        <v>14900</v>
      </c>
      <c r="I55" s="30"/>
      <c r="J55" s="30"/>
      <c r="K55" s="30">
        <f t="shared" si="2"/>
        <v>120900</v>
      </c>
      <c r="M55" s="31"/>
      <c r="N55" s="27">
        <v>79300</v>
      </c>
      <c r="O55" s="27">
        <v>77800</v>
      </c>
      <c r="P55" s="38">
        <f t="shared" si="3"/>
        <v>1.6393442622950829</v>
      </c>
      <c r="Q55" s="38">
        <f t="shared" si="3"/>
        <v>1.5424164524421542</v>
      </c>
    </row>
    <row r="56" spans="1:17">
      <c r="A56" s="33">
        <v>41</v>
      </c>
      <c r="B56" s="36" t="s">
        <v>65</v>
      </c>
      <c r="C56" s="37" t="s">
        <v>30</v>
      </c>
      <c r="D56" s="30">
        <v>195800</v>
      </c>
      <c r="E56" s="30">
        <v>192000</v>
      </c>
      <c r="F56" s="30">
        <v>254500</v>
      </c>
      <c r="G56" s="30">
        <v>135900</v>
      </c>
      <c r="H56" s="30">
        <f t="shared" si="1"/>
        <v>59900</v>
      </c>
      <c r="I56" s="30"/>
      <c r="J56" s="30"/>
      <c r="K56" s="30">
        <f t="shared" si="2"/>
        <v>293700</v>
      </c>
      <c r="M56" s="31"/>
      <c r="N56" s="27">
        <v>164300</v>
      </c>
      <c r="O56" s="27">
        <v>161000</v>
      </c>
      <c r="P56" s="38">
        <f t="shared" si="3"/>
        <v>19.172245891661603</v>
      </c>
      <c r="Q56" s="38">
        <f t="shared" si="3"/>
        <v>19.254658385093165</v>
      </c>
    </row>
    <row r="57" spans="1:17">
      <c r="A57" s="28">
        <v>42</v>
      </c>
      <c r="B57" s="36" t="s">
        <v>66</v>
      </c>
      <c r="C57" s="37" t="s">
        <v>30</v>
      </c>
      <c r="D57" s="30">
        <v>78100</v>
      </c>
      <c r="E57" s="30">
        <v>76600</v>
      </c>
      <c r="F57" s="30">
        <v>101500</v>
      </c>
      <c r="G57" s="30">
        <v>58700</v>
      </c>
      <c r="H57" s="30">
        <f t="shared" si="1"/>
        <v>19400</v>
      </c>
      <c r="I57" s="30"/>
      <c r="J57" s="30"/>
      <c r="K57" s="30">
        <f t="shared" si="2"/>
        <v>117100</v>
      </c>
      <c r="M57" s="31"/>
      <c r="N57" s="27">
        <v>71200</v>
      </c>
      <c r="O57" s="27">
        <v>69800</v>
      </c>
      <c r="P57" s="38">
        <f t="shared" si="3"/>
        <v>9.6910112359550595</v>
      </c>
      <c r="Q57" s="38">
        <f t="shared" si="3"/>
        <v>9.7421203438395452</v>
      </c>
    </row>
    <row r="58" spans="1:17">
      <c r="A58" s="33">
        <v>43</v>
      </c>
      <c r="B58" s="36" t="s">
        <v>67</v>
      </c>
      <c r="C58" s="37" t="s">
        <v>30</v>
      </c>
      <c r="D58" s="30">
        <v>76000</v>
      </c>
      <c r="E58" s="30">
        <v>74600</v>
      </c>
      <c r="F58" s="30">
        <v>98800</v>
      </c>
      <c r="G58" s="30">
        <v>57300</v>
      </c>
      <c r="H58" s="30">
        <f t="shared" si="1"/>
        <v>18700</v>
      </c>
      <c r="I58" s="30"/>
      <c r="J58" s="30"/>
      <c r="K58" s="30">
        <f t="shared" si="2"/>
        <v>114000</v>
      </c>
      <c r="M58" s="31"/>
      <c r="N58" s="27">
        <v>69500</v>
      </c>
      <c r="O58" s="27">
        <v>68200</v>
      </c>
      <c r="P58" s="38">
        <f t="shared" si="3"/>
        <v>9.352517985611513</v>
      </c>
      <c r="Q58" s="38">
        <f t="shared" si="3"/>
        <v>9.384164222873892</v>
      </c>
    </row>
    <row r="59" spans="1:17">
      <c r="A59" s="28">
        <v>44</v>
      </c>
      <c r="B59" s="36" t="s">
        <v>68</v>
      </c>
      <c r="C59" s="37" t="s">
        <v>30</v>
      </c>
      <c r="D59" s="30">
        <v>73900</v>
      </c>
      <c r="E59" s="30">
        <v>72500</v>
      </c>
      <c r="F59" s="30">
        <v>96100</v>
      </c>
      <c r="G59" s="30">
        <v>56300</v>
      </c>
      <c r="H59" s="30">
        <f t="shared" si="1"/>
        <v>17600</v>
      </c>
      <c r="I59" s="30"/>
      <c r="J59" s="30"/>
      <c r="K59" s="30">
        <f t="shared" si="2"/>
        <v>110800</v>
      </c>
      <c r="M59" s="31"/>
      <c r="N59" s="27">
        <v>68200</v>
      </c>
      <c r="O59" s="27">
        <v>66900</v>
      </c>
      <c r="P59" s="38">
        <f t="shared" si="3"/>
        <v>8.3577712609970547</v>
      </c>
      <c r="Q59" s="38">
        <f t="shared" si="3"/>
        <v>8.3707025411061267</v>
      </c>
    </row>
    <row r="60" spans="1:17">
      <c r="A60" s="33">
        <v>45</v>
      </c>
      <c r="B60" s="36" t="s">
        <v>69</v>
      </c>
      <c r="C60" s="37" t="s">
        <v>30</v>
      </c>
      <c r="D60" s="30">
        <v>77800</v>
      </c>
      <c r="E60" s="30">
        <v>76300</v>
      </c>
      <c r="F60" s="30">
        <v>101100</v>
      </c>
      <c r="G60" s="30">
        <v>58300</v>
      </c>
      <c r="H60" s="30">
        <f t="shared" si="1"/>
        <v>19500</v>
      </c>
      <c r="I60" s="30"/>
      <c r="J60" s="30"/>
      <c r="K60" s="30">
        <f t="shared" si="2"/>
        <v>116700</v>
      </c>
      <c r="M60" s="31"/>
      <c r="N60" s="27">
        <v>70500</v>
      </c>
      <c r="O60" s="27">
        <v>69100</v>
      </c>
      <c r="P60" s="38">
        <f t="shared" si="3"/>
        <v>10.354609929078023</v>
      </c>
      <c r="Q60" s="38">
        <f t="shared" si="3"/>
        <v>10.41968162083937</v>
      </c>
    </row>
    <row r="61" spans="1:17">
      <c r="A61" s="28">
        <v>46</v>
      </c>
      <c r="B61" s="36" t="s">
        <v>70</v>
      </c>
      <c r="C61" s="37" t="s">
        <v>30</v>
      </c>
      <c r="D61" s="30">
        <v>78000</v>
      </c>
      <c r="E61" s="30">
        <v>76500</v>
      </c>
      <c r="F61" s="30">
        <v>101400</v>
      </c>
      <c r="G61" s="30">
        <v>60600</v>
      </c>
      <c r="H61" s="30">
        <f t="shared" si="1"/>
        <v>17400</v>
      </c>
      <c r="I61" s="30"/>
      <c r="J61" s="30"/>
      <c r="K61" s="30">
        <f t="shared" si="2"/>
        <v>117000</v>
      </c>
      <c r="M61" s="31"/>
      <c r="N61" s="27">
        <v>73400</v>
      </c>
      <c r="O61" s="27">
        <v>71900</v>
      </c>
      <c r="P61" s="38">
        <f t="shared" si="3"/>
        <v>6.2670299727520415</v>
      </c>
      <c r="Q61" s="38">
        <f t="shared" si="3"/>
        <v>6.3977746870653789</v>
      </c>
    </row>
    <row r="62" spans="1:17">
      <c r="A62" s="33">
        <v>47</v>
      </c>
      <c r="B62" s="36" t="s">
        <v>71</v>
      </c>
      <c r="C62" s="37" t="s">
        <v>30</v>
      </c>
      <c r="D62" s="30">
        <v>77500</v>
      </c>
      <c r="E62" s="30">
        <v>76000</v>
      </c>
      <c r="F62" s="30">
        <v>100800</v>
      </c>
      <c r="G62" s="30">
        <v>62500</v>
      </c>
      <c r="H62" s="30">
        <f t="shared" si="1"/>
        <v>15000</v>
      </c>
      <c r="I62" s="30"/>
      <c r="J62" s="30"/>
      <c r="K62" s="30">
        <f t="shared" si="2"/>
        <v>116200</v>
      </c>
      <c r="M62" s="31"/>
      <c r="N62" s="27">
        <v>75700</v>
      </c>
      <c r="O62" s="27">
        <v>74200</v>
      </c>
      <c r="P62" s="38">
        <f t="shared" si="3"/>
        <v>2.377807133421399</v>
      </c>
      <c r="Q62" s="38">
        <f t="shared" si="3"/>
        <v>2.4258760107816784</v>
      </c>
    </row>
    <row r="63" spans="1:17">
      <c r="A63" s="28">
        <v>48</v>
      </c>
      <c r="B63" s="36" t="str">
        <f>'[1]калькул 01,05,2023'!B140</f>
        <v>ДС-ИФА-ВИЧ-АГАТ-СКРИН</v>
      </c>
      <c r="C63" s="37" t="s">
        <v>30</v>
      </c>
      <c r="D63" s="40">
        <v>53400</v>
      </c>
      <c r="E63" s="40">
        <v>52400</v>
      </c>
      <c r="F63" s="40">
        <v>69400</v>
      </c>
      <c r="G63" s="30">
        <v>46800</v>
      </c>
      <c r="H63" s="30">
        <f t="shared" si="1"/>
        <v>6600</v>
      </c>
      <c r="I63" s="30"/>
      <c r="J63" s="30"/>
      <c r="K63" s="30">
        <f t="shared" si="2"/>
        <v>80100</v>
      </c>
      <c r="M63" s="31"/>
      <c r="N63" s="27">
        <v>56400</v>
      </c>
      <c r="O63" s="27">
        <v>55300</v>
      </c>
      <c r="P63" s="38">
        <f t="shared" si="3"/>
        <v>-5.3191489361702082</v>
      </c>
      <c r="Q63" s="38">
        <f t="shared" si="3"/>
        <v>-5.2441229656419495</v>
      </c>
    </row>
    <row r="64" spans="1:17">
      <c r="A64" s="33">
        <v>49</v>
      </c>
      <c r="B64" s="36" t="s">
        <v>72</v>
      </c>
      <c r="C64" s="37" t="s">
        <v>30</v>
      </c>
      <c r="D64" s="30">
        <v>70400</v>
      </c>
      <c r="E64" s="30">
        <v>69000</v>
      </c>
      <c r="F64" s="30">
        <v>91500</v>
      </c>
      <c r="G64" s="30">
        <v>53400</v>
      </c>
      <c r="H64" s="30">
        <f t="shared" si="1"/>
        <v>17000</v>
      </c>
      <c r="I64" s="30"/>
      <c r="J64" s="30"/>
      <c r="K64" s="30">
        <f t="shared" si="2"/>
        <v>105600</v>
      </c>
      <c r="M64" s="31"/>
      <c r="N64" s="27">
        <v>64800</v>
      </c>
      <c r="O64" s="27">
        <v>63600</v>
      </c>
      <c r="P64" s="38">
        <f t="shared" si="3"/>
        <v>8.6419753086419746</v>
      </c>
      <c r="Q64" s="38">
        <f t="shared" si="3"/>
        <v>8.49056603773586</v>
      </c>
    </row>
    <row r="65" spans="1:17">
      <c r="A65" s="28">
        <v>50</v>
      </c>
      <c r="B65" s="36" t="s">
        <v>73</v>
      </c>
      <c r="C65" s="37" t="s">
        <v>30</v>
      </c>
      <c r="D65" s="30">
        <v>71200</v>
      </c>
      <c r="E65" s="30">
        <v>69800</v>
      </c>
      <c r="F65" s="30">
        <v>92600</v>
      </c>
      <c r="G65" s="30">
        <v>53700</v>
      </c>
      <c r="H65" s="30">
        <f t="shared" si="1"/>
        <v>17500</v>
      </c>
      <c r="I65" s="30"/>
      <c r="J65" s="30"/>
      <c r="K65" s="30">
        <f t="shared" si="2"/>
        <v>106800</v>
      </c>
      <c r="M65" s="31"/>
      <c r="N65" s="27">
        <v>65200</v>
      </c>
      <c r="O65" s="27">
        <v>63900</v>
      </c>
      <c r="P65" s="38">
        <f t="shared" si="3"/>
        <v>9.2024539877300526</v>
      </c>
      <c r="Q65" s="38">
        <f t="shared" si="3"/>
        <v>9.2331768388106354</v>
      </c>
    </row>
    <row r="66" spans="1:17">
      <c r="A66" s="33">
        <v>51</v>
      </c>
      <c r="B66" s="36" t="s">
        <v>74</v>
      </c>
      <c r="C66" s="37" t="s">
        <v>30</v>
      </c>
      <c r="D66" s="30">
        <v>77500</v>
      </c>
      <c r="E66" s="30">
        <v>76000</v>
      </c>
      <c r="F66" s="30">
        <v>100800</v>
      </c>
      <c r="G66" s="30">
        <v>58500</v>
      </c>
      <c r="H66" s="30">
        <f t="shared" si="1"/>
        <v>19000</v>
      </c>
      <c r="I66" s="30"/>
      <c r="J66" s="30"/>
      <c r="K66" s="30">
        <f t="shared" si="2"/>
        <v>116200</v>
      </c>
      <c r="M66" s="31"/>
      <c r="N66" s="27">
        <v>70700</v>
      </c>
      <c r="O66" s="27">
        <v>69300</v>
      </c>
      <c r="P66" s="38">
        <f t="shared" si="3"/>
        <v>9.6181046676096145</v>
      </c>
      <c r="Q66" s="38">
        <f t="shared" si="3"/>
        <v>9.6681096681096648</v>
      </c>
    </row>
    <row r="67" spans="1:17">
      <c r="A67" s="28">
        <v>52</v>
      </c>
      <c r="B67" s="36" t="s">
        <v>75</v>
      </c>
      <c r="C67" s="37" t="s">
        <v>30</v>
      </c>
      <c r="D67" s="30">
        <v>78300</v>
      </c>
      <c r="E67" s="30">
        <v>76800</v>
      </c>
      <c r="F67" s="30">
        <v>101800</v>
      </c>
      <c r="G67" s="30">
        <v>58800</v>
      </c>
      <c r="H67" s="30">
        <f t="shared" si="1"/>
        <v>19500</v>
      </c>
      <c r="I67" s="30"/>
      <c r="J67" s="30"/>
      <c r="K67" s="30">
        <f t="shared" si="2"/>
        <v>117400</v>
      </c>
      <c r="M67" s="31"/>
      <c r="N67" s="27">
        <v>71100</v>
      </c>
      <c r="O67" s="27">
        <v>69700</v>
      </c>
      <c r="P67" s="38">
        <f t="shared" si="3"/>
        <v>10.126582278481024</v>
      </c>
      <c r="Q67" s="38">
        <f t="shared" si="3"/>
        <v>10.186513629842182</v>
      </c>
    </row>
    <row r="68" spans="1:17">
      <c r="A68" s="33">
        <v>53</v>
      </c>
      <c r="B68" s="36" t="s">
        <v>76</v>
      </c>
      <c r="C68" s="37" t="s">
        <v>30</v>
      </c>
      <c r="D68" s="30">
        <v>61300</v>
      </c>
      <c r="E68" s="30">
        <v>60100</v>
      </c>
      <c r="F68" s="30">
        <v>79700</v>
      </c>
      <c r="G68" s="30">
        <v>46800</v>
      </c>
      <c r="H68" s="30">
        <f t="shared" si="1"/>
        <v>14500</v>
      </c>
      <c r="I68" s="30"/>
      <c r="J68" s="30"/>
      <c r="K68" s="30">
        <f t="shared" si="2"/>
        <v>91900</v>
      </c>
      <c r="M68" s="31"/>
      <c r="N68" s="27">
        <v>56600</v>
      </c>
      <c r="O68" s="27">
        <v>55500</v>
      </c>
      <c r="P68" s="38">
        <f t="shared" si="3"/>
        <v>8.303886925795041</v>
      </c>
      <c r="Q68" s="38">
        <f t="shared" si="3"/>
        <v>8.2882882882882996</v>
      </c>
    </row>
    <row r="69" spans="1:17" ht="31.5">
      <c r="A69" s="28">
        <v>54</v>
      </c>
      <c r="B69" s="36" t="s">
        <v>77</v>
      </c>
      <c r="C69" s="37" t="s">
        <v>30</v>
      </c>
      <c r="D69" s="30">
        <v>97200</v>
      </c>
      <c r="E69" s="30">
        <v>95200</v>
      </c>
      <c r="F69" s="30">
        <v>126400</v>
      </c>
      <c r="G69" s="30">
        <v>128100</v>
      </c>
      <c r="H69" s="30">
        <f t="shared" si="1"/>
        <v>-30900</v>
      </c>
      <c r="I69" s="30"/>
      <c r="J69" s="30"/>
      <c r="K69" s="30">
        <f t="shared" si="2"/>
        <v>145800</v>
      </c>
      <c r="M69" s="31"/>
      <c r="N69" s="27">
        <v>155600</v>
      </c>
      <c r="O69" s="27">
        <v>152500</v>
      </c>
      <c r="P69" s="38">
        <f t="shared" si="3"/>
        <v>-37.532133676092549</v>
      </c>
      <c r="Q69" s="38">
        <f t="shared" si="3"/>
        <v>-37.57377049180328</v>
      </c>
    </row>
    <row r="70" spans="1:17">
      <c r="A70" s="33">
        <v>55</v>
      </c>
      <c r="B70" s="36" t="s">
        <v>78</v>
      </c>
      <c r="C70" s="37" t="s">
        <v>30</v>
      </c>
      <c r="D70" s="30">
        <v>149400</v>
      </c>
      <c r="E70" s="30">
        <v>146500</v>
      </c>
      <c r="F70" s="30">
        <v>194200</v>
      </c>
      <c r="G70" s="30">
        <v>118200</v>
      </c>
      <c r="H70" s="30">
        <f t="shared" si="1"/>
        <v>31200</v>
      </c>
      <c r="I70" s="30"/>
      <c r="J70" s="30"/>
      <c r="K70" s="30">
        <f t="shared" si="2"/>
        <v>224100</v>
      </c>
      <c r="M70" s="31"/>
      <c r="N70" s="27">
        <v>143400</v>
      </c>
      <c r="O70" s="27">
        <v>140600</v>
      </c>
      <c r="P70" s="38">
        <f t="shared" si="3"/>
        <v>4.1841004184100399</v>
      </c>
      <c r="Q70" s="38">
        <f t="shared" si="3"/>
        <v>4.1963015647226172</v>
      </c>
    </row>
    <row r="71" spans="1:17">
      <c r="A71" s="28">
        <v>56</v>
      </c>
      <c r="B71" s="36" t="s">
        <v>79</v>
      </c>
      <c r="C71" s="37" t="s">
        <v>30</v>
      </c>
      <c r="D71" s="30">
        <v>148000</v>
      </c>
      <c r="E71" s="30">
        <v>145100</v>
      </c>
      <c r="F71" s="30">
        <v>192400</v>
      </c>
      <c r="G71" s="30">
        <v>119700</v>
      </c>
      <c r="H71" s="30">
        <f t="shared" si="1"/>
        <v>28300</v>
      </c>
      <c r="I71" s="30"/>
      <c r="J71" s="30"/>
      <c r="K71" s="30">
        <f t="shared" si="2"/>
        <v>222000</v>
      </c>
      <c r="M71" s="31"/>
      <c r="N71" s="27">
        <v>144800</v>
      </c>
      <c r="O71" s="27">
        <v>142000</v>
      </c>
      <c r="P71" s="38">
        <f t="shared" si="3"/>
        <v>2.2099447513812152</v>
      </c>
      <c r="Q71" s="38">
        <f t="shared" si="3"/>
        <v>2.1830985915493102</v>
      </c>
    </row>
    <row r="72" spans="1:17">
      <c r="A72" s="33">
        <v>57</v>
      </c>
      <c r="B72" s="36" t="s">
        <v>80</v>
      </c>
      <c r="C72" s="37" t="s">
        <v>30</v>
      </c>
      <c r="D72" s="30">
        <v>82000</v>
      </c>
      <c r="E72" s="30">
        <v>80400</v>
      </c>
      <c r="F72" s="30">
        <v>106600</v>
      </c>
      <c r="G72" s="30">
        <v>61900</v>
      </c>
      <c r="H72" s="30">
        <f t="shared" si="1"/>
        <v>20100</v>
      </c>
      <c r="I72" s="30"/>
      <c r="J72" s="30"/>
      <c r="K72" s="30">
        <f t="shared" si="2"/>
        <v>123000</v>
      </c>
      <c r="M72" s="31"/>
      <c r="N72" s="27">
        <v>75000</v>
      </c>
      <c r="O72" s="27">
        <v>73500</v>
      </c>
      <c r="P72" s="38">
        <f t="shared" si="3"/>
        <v>9.3333333333333286</v>
      </c>
      <c r="Q72" s="38">
        <f t="shared" si="3"/>
        <v>9.3877551020408134</v>
      </c>
    </row>
    <row r="73" spans="1:17">
      <c r="A73" s="28">
        <v>58</v>
      </c>
      <c r="B73" s="36" t="s">
        <v>81</v>
      </c>
      <c r="C73" s="37" t="s">
        <v>30</v>
      </c>
      <c r="D73" s="30">
        <v>43500</v>
      </c>
      <c r="E73" s="30">
        <v>42600</v>
      </c>
      <c r="F73" s="30">
        <v>56600</v>
      </c>
      <c r="G73" s="30">
        <v>33900</v>
      </c>
      <c r="H73" s="30">
        <f t="shared" si="1"/>
        <v>9600</v>
      </c>
      <c r="I73" s="30"/>
      <c r="J73" s="30"/>
      <c r="K73" s="30">
        <f t="shared" si="2"/>
        <v>65200</v>
      </c>
      <c r="M73" s="31"/>
      <c r="N73" s="27">
        <v>41100</v>
      </c>
      <c r="O73" s="27">
        <v>40300</v>
      </c>
      <c r="P73" s="38">
        <f t="shared" si="3"/>
        <v>5.8394160583941499</v>
      </c>
      <c r="Q73" s="38">
        <f t="shared" si="3"/>
        <v>5.707196029776668</v>
      </c>
    </row>
    <row r="74" spans="1:17">
      <c r="A74" s="33">
        <v>59</v>
      </c>
      <c r="B74" s="36" t="s">
        <v>82</v>
      </c>
      <c r="C74" s="37" t="s">
        <v>30</v>
      </c>
      <c r="D74" s="30">
        <v>109900</v>
      </c>
      <c r="E74" s="30">
        <v>107700</v>
      </c>
      <c r="F74" s="30">
        <v>142900</v>
      </c>
      <c r="G74" s="30">
        <v>85900</v>
      </c>
      <c r="H74" s="30">
        <f t="shared" si="1"/>
        <v>24000</v>
      </c>
      <c r="I74" s="30"/>
      <c r="J74" s="30"/>
      <c r="K74" s="30">
        <f t="shared" si="2"/>
        <v>164800</v>
      </c>
      <c r="M74" s="31"/>
      <c r="N74" s="27">
        <v>103700</v>
      </c>
      <c r="O74" s="27">
        <v>101700</v>
      </c>
      <c r="P74" s="38">
        <f t="shared" si="3"/>
        <v>5.9787849566055939</v>
      </c>
      <c r="Q74" s="38">
        <f t="shared" si="3"/>
        <v>5.8997050147492587</v>
      </c>
    </row>
    <row r="75" spans="1:17">
      <c r="A75" s="28">
        <v>60</v>
      </c>
      <c r="B75" s="36" t="s">
        <v>83</v>
      </c>
      <c r="C75" s="37" t="s">
        <v>30</v>
      </c>
      <c r="D75" s="30">
        <v>95100</v>
      </c>
      <c r="E75" s="30">
        <v>93300</v>
      </c>
      <c r="F75" s="30">
        <v>123600</v>
      </c>
      <c r="G75" s="30">
        <v>73500</v>
      </c>
      <c r="H75" s="30">
        <f t="shared" si="1"/>
        <v>21600</v>
      </c>
      <c r="I75" s="30"/>
      <c r="J75" s="30"/>
      <c r="K75" s="30">
        <f t="shared" si="2"/>
        <v>142600</v>
      </c>
      <c r="M75" s="31"/>
      <c r="N75" s="27">
        <v>89200</v>
      </c>
      <c r="O75" s="27">
        <v>87400</v>
      </c>
      <c r="P75" s="38">
        <f t="shared" si="3"/>
        <v>6.6143497757847456</v>
      </c>
      <c r="Q75" s="38">
        <f t="shared" si="3"/>
        <v>6.7505720823798612</v>
      </c>
    </row>
    <row r="76" spans="1:17">
      <c r="A76" s="33">
        <v>61</v>
      </c>
      <c r="B76" s="36" t="s">
        <v>84</v>
      </c>
      <c r="C76" s="37" t="s">
        <v>30</v>
      </c>
      <c r="D76" s="30">
        <v>30100</v>
      </c>
      <c r="E76" s="30">
        <v>29500</v>
      </c>
      <c r="F76" s="30">
        <v>39100</v>
      </c>
      <c r="G76" s="30">
        <v>24400</v>
      </c>
      <c r="H76" s="30">
        <f t="shared" si="1"/>
        <v>5700</v>
      </c>
      <c r="I76" s="30"/>
      <c r="J76" s="30"/>
      <c r="K76" s="30">
        <f t="shared" si="2"/>
        <v>45100</v>
      </c>
      <c r="M76" s="31"/>
      <c r="N76" s="27">
        <v>29500</v>
      </c>
      <c r="O76" s="27">
        <v>28900</v>
      </c>
      <c r="P76" s="38">
        <f t="shared" si="3"/>
        <v>2.0338983050847332</v>
      </c>
      <c r="Q76" s="38">
        <f t="shared" si="3"/>
        <v>2.0761245674740536</v>
      </c>
    </row>
    <row r="77" spans="1:17" s="42" customFormat="1" ht="31.5">
      <c r="A77" s="28">
        <v>62</v>
      </c>
      <c r="B77" s="39" t="s">
        <v>85</v>
      </c>
      <c r="C77" s="41" t="s">
        <v>30</v>
      </c>
      <c r="D77" s="40">
        <v>79100</v>
      </c>
      <c r="E77" s="40">
        <v>77500</v>
      </c>
      <c r="F77" s="40">
        <v>102800</v>
      </c>
      <c r="G77" s="40">
        <v>62000</v>
      </c>
      <c r="H77" s="40">
        <f t="shared" si="1"/>
        <v>17100</v>
      </c>
      <c r="I77" s="40"/>
      <c r="J77" s="40"/>
      <c r="K77" s="40">
        <f t="shared" si="2"/>
        <v>118600</v>
      </c>
      <c r="M77" s="43"/>
      <c r="N77" s="44">
        <v>75300</v>
      </c>
      <c r="O77" s="44">
        <v>73800</v>
      </c>
      <c r="P77" s="38">
        <f t="shared" si="3"/>
        <v>5.0464807436918875</v>
      </c>
      <c r="Q77" s="38">
        <f t="shared" si="3"/>
        <v>5.0135501355013616</v>
      </c>
    </row>
    <row r="78" spans="1:17" s="42" customFormat="1" ht="31.5">
      <c r="A78" s="33">
        <v>63</v>
      </c>
      <c r="B78" s="39" t="s">
        <v>86</v>
      </c>
      <c r="C78" s="41" t="s">
        <v>30</v>
      </c>
      <c r="D78" s="40">
        <v>79100</v>
      </c>
      <c r="E78" s="40">
        <v>77500</v>
      </c>
      <c r="F78" s="40">
        <v>102800</v>
      </c>
      <c r="G78" s="40">
        <v>62000</v>
      </c>
      <c r="H78" s="40">
        <f t="shared" si="1"/>
        <v>17100</v>
      </c>
      <c r="I78" s="40"/>
      <c r="J78" s="40"/>
      <c r="K78" s="40">
        <f t="shared" si="2"/>
        <v>118600</v>
      </c>
      <c r="M78" s="43"/>
      <c r="N78" s="44">
        <v>75300</v>
      </c>
      <c r="O78" s="44">
        <v>73800</v>
      </c>
      <c r="P78" s="38">
        <f t="shared" si="3"/>
        <v>5.0464807436918875</v>
      </c>
      <c r="Q78" s="38">
        <f t="shared" si="3"/>
        <v>5.0135501355013616</v>
      </c>
    </row>
    <row r="79" spans="1:17" s="42" customFormat="1" ht="31.5">
      <c r="A79" s="28">
        <v>64</v>
      </c>
      <c r="B79" s="39" t="s">
        <v>87</v>
      </c>
      <c r="C79" s="41" t="s">
        <v>30</v>
      </c>
      <c r="D79" s="40">
        <v>79100</v>
      </c>
      <c r="E79" s="40">
        <v>77500</v>
      </c>
      <c r="F79" s="40">
        <v>102800</v>
      </c>
      <c r="G79" s="40">
        <v>62000</v>
      </c>
      <c r="H79" s="40">
        <f t="shared" si="1"/>
        <v>17100</v>
      </c>
      <c r="I79" s="40"/>
      <c r="J79" s="40"/>
      <c r="K79" s="40">
        <f t="shared" si="2"/>
        <v>118600</v>
      </c>
      <c r="M79" s="43"/>
      <c r="N79" s="44">
        <v>75300</v>
      </c>
      <c r="O79" s="44">
        <v>73800</v>
      </c>
      <c r="P79" s="38">
        <f t="shared" si="3"/>
        <v>5.0464807436918875</v>
      </c>
      <c r="Q79" s="38">
        <f t="shared" si="3"/>
        <v>5.0135501355013616</v>
      </c>
    </row>
    <row r="80" spans="1:17" s="42" customFormat="1" ht="31.5">
      <c r="A80" s="33">
        <v>65</v>
      </c>
      <c r="B80" s="39" t="s">
        <v>88</v>
      </c>
      <c r="C80" s="41" t="s">
        <v>30</v>
      </c>
      <c r="D80" s="40">
        <v>90900</v>
      </c>
      <c r="E80" s="40">
        <v>89200</v>
      </c>
      <c r="F80" s="40">
        <v>118200</v>
      </c>
      <c r="G80" s="40">
        <v>74200</v>
      </c>
      <c r="H80" s="40">
        <f t="shared" ref="H80:H147" si="4">D80-G80</f>
        <v>16700</v>
      </c>
      <c r="I80" s="40"/>
      <c r="J80" s="40"/>
      <c r="K80" s="40">
        <f t="shared" si="2"/>
        <v>136300</v>
      </c>
      <c r="M80" s="43"/>
      <c r="N80" s="44">
        <v>89700</v>
      </c>
      <c r="O80" s="44">
        <v>88000</v>
      </c>
      <c r="P80" s="38">
        <f t="shared" si="3"/>
        <v>1.3377926421404709</v>
      </c>
      <c r="Q80" s="38">
        <f t="shared" si="3"/>
        <v>1.363636363636374</v>
      </c>
    </row>
    <row r="81" spans="1:17" s="42" customFormat="1">
      <c r="A81" s="28">
        <v>66</v>
      </c>
      <c r="B81" s="39" t="s">
        <v>89</v>
      </c>
      <c r="C81" s="41" t="s">
        <v>30</v>
      </c>
      <c r="D81" s="40">
        <v>100100</v>
      </c>
      <c r="E81" s="40">
        <v>98200</v>
      </c>
      <c r="F81" s="40">
        <v>130100</v>
      </c>
      <c r="G81" s="40">
        <v>82700</v>
      </c>
      <c r="H81" s="40">
        <f t="shared" si="4"/>
        <v>17400</v>
      </c>
      <c r="I81" s="40"/>
      <c r="J81" s="40"/>
      <c r="K81" s="40">
        <f t="shared" si="2"/>
        <v>150100</v>
      </c>
      <c r="M81" s="43"/>
      <c r="N81" s="44">
        <v>99900</v>
      </c>
      <c r="O81" s="44">
        <v>97900</v>
      </c>
      <c r="P81" s="38">
        <f t="shared" si="3"/>
        <v>0.20020020020020013</v>
      </c>
      <c r="Q81" s="38">
        <f t="shared" si="3"/>
        <v>0.30643513789581789</v>
      </c>
    </row>
    <row r="82" spans="1:17" s="42" customFormat="1">
      <c r="A82" s="33">
        <v>67</v>
      </c>
      <c r="B82" s="39" t="s">
        <v>90</v>
      </c>
      <c r="C82" s="41" t="s">
        <v>30</v>
      </c>
      <c r="D82" s="40">
        <v>98600</v>
      </c>
      <c r="E82" s="40">
        <v>96600</v>
      </c>
      <c r="F82" s="40">
        <v>128200</v>
      </c>
      <c r="G82" s="40">
        <v>76900</v>
      </c>
      <c r="H82" s="40">
        <f t="shared" si="4"/>
        <v>21700</v>
      </c>
      <c r="I82" s="40"/>
      <c r="J82" s="40"/>
      <c r="K82" s="40">
        <f t="shared" si="2"/>
        <v>147900</v>
      </c>
      <c r="M82" s="43"/>
      <c r="N82" s="44">
        <v>93400</v>
      </c>
      <c r="O82" s="44">
        <v>91600</v>
      </c>
      <c r="P82" s="38">
        <f t="shared" si="3"/>
        <v>5.5674518201284826</v>
      </c>
      <c r="Q82" s="38">
        <f t="shared" si="3"/>
        <v>5.4585152838428002</v>
      </c>
    </row>
    <row r="83" spans="1:17" s="42" customFormat="1">
      <c r="A83" s="28">
        <v>68</v>
      </c>
      <c r="B83" s="39" t="s">
        <v>91</v>
      </c>
      <c r="C83" s="41" t="s">
        <v>30</v>
      </c>
      <c r="D83" s="40">
        <v>105700</v>
      </c>
      <c r="E83" s="40">
        <v>103700</v>
      </c>
      <c r="F83" s="40">
        <v>137400</v>
      </c>
      <c r="G83" s="40">
        <v>82100</v>
      </c>
      <c r="H83" s="40">
        <f t="shared" si="4"/>
        <v>23600</v>
      </c>
      <c r="I83" s="40"/>
      <c r="J83" s="40"/>
      <c r="K83" s="40">
        <f t="shared" si="2"/>
        <v>158500</v>
      </c>
      <c r="M83" s="43"/>
      <c r="N83" s="44">
        <v>99300</v>
      </c>
      <c r="O83" s="44">
        <v>97400</v>
      </c>
      <c r="P83" s="38">
        <f t="shared" si="3"/>
        <v>6.4451158106747357</v>
      </c>
      <c r="Q83" s="38">
        <f t="shared" si="3"/>
        <v>6.4681724845995916</v>
      </c>
    </row>
    <row r="84" spans="1:17" s="42" customFormat="1" ht="31.5">
      <c r="A84" s="33">
        <v>69</v>
      </c>
      <c r="B84" s="39" t="s">
        <v>92</v>
      </c>
      <c r="C84" s="41" t="s">
        <v>30</v>
      </c>
      <c r="D84" s="40">
        <v>100100</v>
      </c>
      <c r="E84" s="40">
        <v>98100</v>
      </c>
      <c r="F84" s="40">
        <v>130100</v>
      </c>
      <c r="G84" s="40">
        <v>76500</v>
      </c>
      <c r="H84" s="40">
        <f t="shared" si="4"/>
        <v>23600</v>
      </c>
      <c r="I84" s="40"/>
      <c r="J84" s="40"/>
      <c r="K84" s="40">
        <f t="shared" si="2"/>
        <v>150100</v>
      </c>
      <c r="M84" s="43"/>
      <c r="N84" s="44">
        <v>92700</v>
      </c>
      <c r="O84" s="44">
        <v>90900</v>
      </c>
      <c r="P84" s="38">
        <f t="shared" si="3"/>
        <v>7.9827400215749691</v>
      </c>
      <c r="Q84" s="38">
        <f t="shared" si="3"/>
        <v>7.9207920792079278</v>
      </c>
    </row>
    <row r="85" spans="1:17" s="42" customFormat="1" ht="31.5">
      <c r="A85" s="28">
        <v>70</v>
      </c>
      <c r="B85" s="39" t="s">
        <v>93</v>
      </c>
      <c r="C85" s="41" t="s">
        <v>30</v>
      </c>
      <c r="D85" s="40">
        <v>103400</v>
      </c>
      <c r="E85" s="40">
        <v>101300</v>
      </c>
      <c r="F85" s="40">
        <v>134400</v>
      </c>
      <c r="G85" s="40">
        <v>85000</v>
      </c>
      <c r="H85" s="40">
        <f t="shared" si="4"/>
        <v>18400</v>
      </c>
      <c r="I85" s="40"/>
      <c r="J85" s="40"/>
      <c r="K85" s="40">
        <f t="shared" ref="K85:K86" si="5">MROUND(SUM(D85*1.5,-50),100)</f>
        <v>155100</v>
      </c>
      <c r="M85" s="43"/>
      <c r="N85" s="44">
        <v>102500</v>
      </c>
      <c r="O85" s="44">
        <v>100500</v>
      </c>
      <c r="P85" s="38">
        <f t="shared" ref="P85:Q152" si="6">(D85/N85*100)-100</f>
        <v>0.87804878048780211</v>
      </c>
      <c r="Q85" s="38">
        <f t="shared" si="6"/>
        <v>0.79601990049751237</v>
      </c>
    </row>
    <row r="86" spans="1:17" s="42" customFormat="1" ht="31.5">
      <c r="A86" s="33">
        <v>71</v>
      </c>
      <c r="B86" s="39" t="s">
        <v>94</v>
      </c>
      <c r="C86" s="41" t="s">
        <v>30</v>
      </c>
      <c r="D86" s="40">
        <v>133400</v>
      </c>
      <c r="E86" s="40">
        <v>130800</v>
      </c>
      <c r="F86" s="40">
        <v>173400</v>
      </c>
      <c r="G86" s="40">
        <v>110000</v>
      </c>
      <c r="H86" s="40">
        <f t="shared" si="4"/>
        <v>23400</v>
      </c>
      <c r="I86" s="40"/>
      <c r="J86" s="40"/>
      <c r="K86" s="40">
        <f t="shared" si="5"/>
        <v>200100</v>
      </c>
      <c r="M86" s="43"/>
      <c r="N86" s="44">
        <v>133000</v>
      </c>
      <c r="O86" s="44">
        <v>130400</v>
      </c>
      <c r="P86" s="38">
        <f t="shared" si="6"/>
        <v>0.30075187969924855</v>
      </c>
      <c r="Q86" s="38">
        <f t="shared" si="6"/>
        <v>0.30674846625767316</v>
      </c>
    </row>
    <row r="87" spans="1:17" s="42" customFormat="1">
      <c r="A87" s="28">
        <v>72</v>
      </c>
      <c r="B87" s="39" t="str">
        <f>'[1]калькул 01,05,2023'!B212</f>
        <v>Экспресс тест анализ на ВИЧ антитела</v>
      </c>
      <c r="C87" s="41" t="s">
        <v>30</v>
      </c>
      <c r="D87" s="40">
        <v>85000</v>
      </c>
      <c r="E87" s="40">
        <v>83300</v>
      </c>
      <c r="F87" s="40">
        <v>110500</v>
      </c>
      <c r="G87" s="40">
        <v>65000</v>
      </c>
      <c r="H87" s="40">
        <f t="shared" si="4"/>
        <v>20000</v>
      </c>
      <c r="I87" s="40"/>
      <c r="J87" s="40"/>
      <c r="K87" s="40"/>
      <c r="M87" s="43"/>
      <c r="N87" s="44">
        <v>78400</v>
      </c>
      <c r="O87" s="44">
        <v>76900</v>
      </c>
      <c r="P87" s="38">
        <f t="shared" si="6"/>
        <v>8.4183673469387656</v>
      </c>
      <c r="Q87" s="38">
        <f t="shared" si="6"/>
        <v>8.3224967490246939</v>
      </c>
    </row>
    <row r="88" spans="1:17" s="42" customFormat="1" ht="31.5">
      <c r="A88" s="33">
        <v>73</v>
      </c>
      <c r="B88" s="39" t="s">
        <v>95</v>
      </c>
      <c r="C88" s="41" t="s">
        <v>30</v>
      </c>
      <c r="D88" s="40">
        <v>120200</v>
      </c>
      <c r="E88" s="40">
        <v>117800</v>
      </c>
      <c r="F88" s="40">
        <v>156300</v>
      </c>
      <c r="G88" s="40">
        <v>97500</v>
      </c>
      <c r="H88" s="40">
        <f t="shared" si="4"/>
        <v>22700</v>
      </c>
      <c r="I88" s="40"/>
      <c r="J88" s="40"/>
      <c r="K88" s="40">
        <f t="shared" ref="K88:K155" si="7">MROUND(SUM(D88*1.5,-50),100)</f>
        <v>180300</v>
      </c>
      <c r="M88" s="43"/>
      <c r="N88" s="44">
        <v>117700</v>
      </c>
      <c r="O88" s="44">
        <v>115400</v>
      </c>
      <c r="P88" s="38">
        <f t="shared" si="6"/>
        <v>2.1240441801189576</v>
      </c>
      <c r="Q88" s="38">
        <f t="shared" si="6"/>
        <v>2.0797227036395185</v>
      </c>
    </row>
    <row r="89" spans="1:17" s="42" customFormat="1" ht="31.5">
      <c r="A89" s="28">
        <v>74</v>
      </c>
      <c r="B89" s="39" t="s">
        <v>96</v>
      </c>
      <c r="C89" s="41" t="s">
        <v>30</v>
      </c>
      <c r="D89" s="40">
        <v>80100</v>
      </c>
      <c r="E89" s="40">
        <v>78500</v>
      </c>
      <c r="F89" s="40">
        <v>104100</v>
      </c>
      <c r="G89" s="40">
        <v>66200</v>
      </c>
      <c r="H89" s="40">
        <f t="shared" si="4"/>
        <v>13900</v>
      </c>
      <c r="I89" s="40"/>
      <c r="J89" s="40"/>
      <c r="K89" s="40">
        <f t="shared" si="7"/>
        <v>120100</v>
      </c>
      <c r="M89" s="43"/>
      <c r="N89" s="44">
        <v>80100</v>
      </c>
      <c r="O89" s="44">
        <v>78600</v>
      </c>
      <c r="P89" s="38">
        <f t="shared" si="6"/>
        <v>0</v>
      </c>
      <c r="Q89" s="38">
        <f t="shared" si="6"/>
        <v>-0.1272264631043214</v>
      </c>
    </row>
    <row r="90" spans="1:17" s="42" customFormat="1">
      <c r="A90" s="33">
        <v>75</v>
      </c>
      <c r="B90" s="39" t="s">
        <v>97</v>
      </c>
      <c r="C90" s="41" t="s">
        <v>30</v>
      </c>
      <c r="D90" s="40">
        <v>78200</v>
      </c>
      <c r="E90" s="40">
        <v>76700</v>
      </c>
      <c r="F90" s="40">
        <v>101700</v>
      </c>
      <c r="G90" s="40">
        <v>55800</v>
      </c>
      <c r="H90" s="40">
        <f t="shared" si="4"/>
        <v>22400</v>
      </c>
      <c r="I90" s="40"/>
      <c r="J90" s="40"/>
      <c r="K90" s="40">
        <f t="shared" si="7"/>
        <v>117300</v>
      </c>
      <c r="M90" s="43"/>
      <c r="N90" s="44">
        <v>67500</v>
      </c>
      <c r="O90" s="44">
        <v>66200</v>
      </c>
      <c r="P90" s="38">
        <f t="shared" si="6"/>
        <v>15.851851851851848</v>
      </c>
      <c r="Q90" s="38">
        <f t="shared" si="6"/>
        <v>15.861027190332337</v>
      </c>
    </row>
    <row r="91" spans="1:17" s="42" customFormat="1">
      <c r="A91" s="28">
        <v>76</v>
      </c>
      <c r="B91" s="39" t="s">
        <v>98</v>
      </c>
      <c r="C91" s="41" t="s">
        <v>30</v>
      </c>
      <c r="D91" s="40">
        <v>60000</v>
      </c>
      <c r="E91" s="40">
        <v>58900</v>
      </c>
      <c r="F91" s="40">
        <v>78000</v>
      </c>
      <c r="G91" s="40">
        <v>45400</v>
      </c>
      <c r="H91" s="40">
        <f t="shared" si="4"/>
        <v>14600</v>
      </c>
      <c r="I91" s="40"/>
      <c r="J91" s="40"/>
      <c r="K91" s="40">
        <f t="shared" si="7"/>
        <v>90000</v>
      </c>
      <c r="M91" s="43"/>
      <c r="N91" s="44">
        <v>55100</v>
      </c>
      <c r="O91" s="44">
        <v>54000</v>
      </c>
      <c r="P91" s="38">
        <f t="shared" si="6"/>
        <v>8.8929219600725844</v>
      </c>
      <c r="Q91" s="38">
        <f t="shared" si="6"/>
        <v>9.0740740740740762</v>
      </c>
    </row>
    <row r="92" spans="1:17" s="42" customFormat="1">
      <c r="A92" s="33">
        <v>77</v>
      </c>
      <c r="B92" s="39" t="s">
        <v>99</v>
      </c>
      <c r="C92" s="41" t="s">
        <v>30</v>
      </c>
      <c r="D92" s="40">
        <v>80100</v>
      </c>
      <c r="E92" s="40">
        <v>78500</v>
      </c>
      <c r="F92" s="40">
        <v>104100</v>
      </c>
      <c r="G92" s="40">
        <v>66200</v>
      </c>
      <c r="H92" s="40">
        <f t="shared" si="4"/>
        <v>13900</v>
      </c>
      <c r="I92" s="40"/>
      <c r="J92" s="40"/>
      <c r="K92" s="40">
        <f t="shared" si="7"/>
        <v>120100</v>
      </c>
      <c r="M92" s="43"/>
      <c r="N92" s="44">
        <v>80100</v>
      </c>
      <c r="O92" s="44">
        <v>78500</v>
      </c>
      <c r="P92" s="38">
        <f t="shared" si="6"/>
        <v>0</v>
      </c>
      <c r="Q92" s="38">
        <f t="shared" si="6"/>
        <v>0</v>
      </c>
    </row>
    <row r="93" spans="1:17" s="42" customFormat="1">
      <c r="A93" s="28">
        <v>78</v>
      </c>
      <c r="B93" s="39" t="s">
        <v>100</v>
      </c>
      <c r="C93" s="41" t="s">
        <v>30</v>
      </c>
      <c r="D93" s="40">
        <v>60000</v>
      </c>
      <c r="E93" s="40">
        <v>58900</v>
      </c>
      <c r="F93" s="40">
        <v>78000</v>
      </c>
      <c r="G93" s="40">
        <v>45400</v>
      </c>
      <c r="H93" s="40">
        <f t="shared" si="4"/>
        <v>14600</v>
      </c>
      <c r="I93" s="40"/>
      <c r="J93" s="40"/>
      <c r="K93" s="40">
        <f t="shared" si="7"/>
        <v>90000</v>
      </c>
      <c r="M93" s="43"/>
      <c r="N93" s="44">
        <v>55100</v>
      </c>
      <c r="O93" s="44">
        <v>54000</v>
      </c>
      <c r="P93" s="38">
        <f t="shared" si="6"/>
        <v>8.8929219600725844</v>
      </c>
      <c r="Q93" s="38">
        <f t="shared" si="6"/>
        <v>9.0740740740740762</v>
      </c>
    </row>
    <row r="94" spans="1:17" s="42" customFormat="1">
      <c r="A94" s="33">
        <v>79</v>
      </c>
      <c r="B94" s="39" t="s">
        <v>101</v>
      </c>
      <c r="C94" s="41" t="s">
        <v>30</v>
      </c>
      <c r="D94" s="40">
        <v>60000</v>
      </c>
      <c r="E94" s="40">
        <v>58900</v>
      </c>
      <c r="F94" s="40">
        <v>78000</v>
      </c>
      <c r="G94" s="40">
        <v>45400</v>
      </c>
      <c r="H94" s="40">
        <f t="shared" si="4"/>
        <v>14600</v>
      </c>
      <c r="I94" s="40"/>
      <c r="J94" s="40"/>
      <c r="K94" s="40">
        <f t="shared" si="7"/>
        <v>90000</v>
      </c>
      <c r="M94" s="43"/>
      <c r="N94" s="44">
        <v>55100</v>
      </c>
      <c r="O94" s="44">
        <v>54000</v>
      </c>
      <c r="P94" s="38">
        <f t="shared" si="6"/>
        <v>8.8929219600725844</v>
      </c>
      <c r="Q94" s="38">
        <f t="shared" si="6"/>
        <v>9.0740740740740762</v>
      </c>
    </row>
    <row r="95" spans="1:17" s="42" customFormat="1">
      <c r="A95" s="28">
        <v>80</v>
      </c>
      <c r="B95" s="39" t="s">
        <v>102</v>
      </c>
      <c r="C95" s="41" t="s">
        <v>30</v>
      </c>
      <c r="D95" s="40">
        <v>25000</v>
      </c>
      <c r="E95" s="40">
        <v>24500</v>
      </c>
      <c r="F95" s="40">
        <v>32500</v>
      </c>
      <c r="G95" s="40">
        <v>24000</v>
      </c>
      <c r="H95" s="40">
        <f t="shared" si="4"/>
        <v>1000</v>
      </c>
      <c r="I95" s="40"/>
      <c r="J95" s="40"/>
      <c r="K95" s="40">
        <f t="shared" si="7"/>
        <v>37500</v>
      </c>
      <c r="M95" s="43"/>
      <c r="N95" s="44">
        <v>25000</v>
      </c>
      <c r="O95" s="44">
        <v>24500</v>
      </c>
      <c r="P95" s="38">
        <f t="shared" si="6"/>
        <v>0</v>
      </c>
      <c r="Q95" s="38">
        <f t="shared" si="6"/>
        <v>0</v>
      </c>
    </row>
    <row r="96" spans="1:17" s="42" customFormat="1">
      <c r="A96" s="33">
        <v>81</v>
      </c>
      <c r="B96" s="39" t="s">
        <v>103</v>
      </c>
      <c r="C96" s="41" t="s">
        <v>30</v>
      </c>
      <c r="D96" s="40">
        <v>61900</v>
      </c>
      <c r="E96" s="40">
        <v>60700</v>
      </c>
      <c r="F96" s="40">
        <v>80500</v>
      </c>
      <c r="G96" s="40">
        <v>46700</v>
      </c>
      <c r="H96" s="40">
        <f t="shared" si="4"/>
        <v>15200</v>
      </c>
      <c r="I96" s="40"/>
      <c r="J96" s="40"/>
      <c r="K96" s="40">
        <f t="shared" si="7"/>
        <v>92800</v>
      </c>
      <c r="M96" s="43"/>
      <c r="N96" s="44">
        <v>56300</v>
      </c>
      <c r="O96" s="44">
        <v>55200</v>
      </c>
      <c r="P96" s="38">
        <f t="shared" si="6"/>
        <v>9.946714031971581</v>
      </c>
      <c r="Q96" s="38">
        <f t="shared" si="6"/>
        <v>9.9637681159420453</v>
      </c>
    </row>
    <row r="97" spans="1:17" s="42" customFormat="1">
      <c r="A97" s="28">
        <v>82</v>
      </c>
      <c r="B97" s="39" t="s">
        <v>104</v>
      </c>
      <c r="C97" s="41" t="s">
        <v>30</v>
      </c>
      <c r="D97" s="40">
        <v>35000</v>
      </c>
      <c r="E97" s="40">
        <v>34300</v>
      </c>
      <c r="F97" s="40">
        <v>45500</v>
      </c>
      <c r="G97" s="40">
        <v>24600</v>
      </c>
      <c r="H97" s="40">
        <f t="shared" si="4"/>
        <v>10400</v>
      </c>
      <c r="I97" s="40"/>
      <c r="J97" s="40"/>
      <c r="K97" s="40">
        <f t="shared" si="7"/>
        <v>52500</v>
      </c>
      <c r="M97" s="43"/>
      <c r="N97" s="44">
        <v>29800</v>
      </c>
      <c r="O97" s="44">
        <v>29200</v>
      </c>
      <c r="P97" s="38">
        <f t="shared" si="6"/>
        <v>17.449664429530202</v>
      </c>
      <c r="Q97" s="38">
        <f t="shared" si="6"/>
        <v>17.465753424657521</v>
      </c>
    </row>
    <row r="98" spans="1:17" s="42" customFormat="1">
      <c r="A98" s="33">
        <v>83</v>
      </c>
      <c r="B98" s="39" t="s">
        <v>105</v>
      </c>
      <c r="C98" s="41" t="s">
        <v>30</v>
      </c>
      <c r="D98" s="40">
        <v>41300</v>
      </c>
      <c r="E98" s="40">
        <v>40500</v>
      </c>
      <c r="F98" s="40">
        <v>53700</v>
      </c>
      <c r="G98" s="40">
        <v>31100</v>
      </c>
      <c r="H98" s="40">
        <f t="shared" si="4"/>
        <v>10200</v>
      </c>
      <c r="I98" s="40"/>
      <c r="J98" s="40"/>
      <c r="K98" s="40">
        <f t="shared" si="7"/>
        <v>61900</v>
      </c>
      <c r="M98" s="43"/>
      <c r="N98" s="44">
        <v>37500</v>
      </c>
      <c r="O98" s="44">
        <v>36800</v>
      </c>
      <c r="P98" s="38">
        <f t="shared" si="6"/>
        <v>10.133333333333326</v>
      </c>
      <c r="Q98" s="38">
        <f t="shared" si="6"/>
        <v>10.054347826086968</v>
      </c>
    </row>
    <row r="99" spans="1:17" s="42" customFormat="1">
      <c r="A99" s="28">
        <v>84</v>
      </c>
      <c r="B99" s="39" t="s">
        <v>106</v>
      </c>
      <c r="C99" s="41" t="s">
        <v>30</v>
      </c>
      <c r="D99" s="40">
        <v>36300</v>
      </c>
      <c r="E99" s="40">
        <v>35600</v>
      </c>
      <c r="F99" s="40">
        <v>47200</v>
      </c>
      <c r="G99" s="40">
        <v>25900</v>
      </c>
      <c r="H99" s="40">
        <f t="shared" si="4"/>
        <v>10400</v>
      </c>
      <c r="I99" s="40"/>
      <c r="J99" s="40"/>
      <c r="K99" s="40">
        <f t="shared" si="7"/>
        <v>54400</v>
      </c>
      <c r="M99" s="43"/>
      <c r="N99" s="44">
        <v>31300</v>
      </c>
      <c r="O99" s="44">
        <v>30700</v>
      </c>
      <c r="P99" s="38">
        <f t="shared" si="6"/>
        <v>15.974440894568701</v>
      </c>
      <c r="Q99" s="38">
        <f t="shared" si="6"/>
        <v>15.960912052117266</v>
      </c>
    </row>
    <row r="100" spans="1:17" s="42" customFormat="1">
      <c r="A100" s="33">
        <v>85</v>
      </c>
      <c r="B100" s="39" t="s">
        <v>107</v>
      </c>
      <c r="C100" s="41" t="s">
        <v>30</v>
      </c>
      <c r="D100" s="40">
        <v>36300</v>
      </c>
      <c r="E100" s="40">
        <v>35600</v>
      </c>
      <c r="F100" s="40">
        <v>47200</v>
      </c>
      <c r="G100" s="40">
        <v>25900</v>
      </c>
      <c r="H100" s="40">
        <f t="shared" si="4"/>
        <v>10400</v>
      </c>
      <c r="I100" s="40"/>
      <c r="J100" s="40"/>
      <c r="K100" s="40">
        <f t="shared" si="7"/>
        <v>54400</v>
      </c>
      <c r="M100" s="43"/>
      <c r="N100" s="44">
        <v>31300</v>
      </c>
      <c r="O100" s="44">
        <v>30700</v>
      </c>
      <c r="P100" s="38">
        <f t="shared" si="6"/>
        <v>15.974440894568701</v>
      </c>
      <c r="Q100" s="38">
        <f t="shared" si="6"/>
        <v>15.960912052117266</v>
      </c>
    </row>
    <row r="101" spans="1:17" s="42" customFormat="1">
      <c r="A101" s="28">
        <v>86</v>
      </c>
      <c r="B101" s="39" t="s">
        <v>108</v>
      </c>
      <c r="C101" s="41" t="s">
        <v>30</v>
      </c>
      <c r="D101" s="40">
        <v>27300</v>
      </c>
      <c r="E101" s="40">
        <v>26700</v>
      </c>
      <c r="F101" s="40">
        <v>35500</v>
      </c>
      <c r="G101" s="40">
        <v>19400</v>
      </c>
      <c r="H101" s="40">
        <f t="shared" si="4"/>
        <v>7900</v>
      </c>
      <c r="I101" s="40"/>
      <c r="J101" s="40"/>
      <c r="K101" s="40">
        <f t="shared" si="7"/>
        <v>40900</v>
      </c>
      <c r="M101" s="43"/>
      <c r="N101" s="44">
        <v>23500</v>
      </c>
      <c r="O101" s="44">
        <v>23100</v>
      </c>
      <c r="P101" s="38">
        <f t="shared" si="6"/>
        <v>16.170212765957444</v>
      </c>
      <c r="Q101" s="38">
        <f t="shared" si="6"/>
        <v>15.584415584415595</v>
      </c>
    </row>
    <row r="102" spans="1:17" s="42" customFormat="1">
      <c r="A102" s="33">
        <v>87</v>
      </c>
      <c r="B102" s="39" t="s">
        <v>109</v>
      </c>
      <c r="C102" s="41" t="s">
        <v>30</v>
      </c>
      <c r="D102" s="40">
        <v>40100</v>
      </c>
      <c r="E102" s="40">
        <v>39300</v>
      </c>
      <c r="F102" s="40">
        <v>52100</v>
      </c>
      <c r="G102" s="40">
        <v>32400</v>
      </c>
      <c r="H102" s="40">
        <f t="shared" si="4"/>
        <v>7700</v>
      </c>
      <c r="I102" s="40"/>
      <c r="J102" s="40"/>
      <c r="K102" s="40">
        <f t="shared" si="7"/>
        <v>60100</v>
      </c>
      <c r="M102" s="43"/>
      <c r="N102" s="44">
        <v>39100</v>
      </c>
      <c r="O102" s="44">
        <v>38400</v>
      </c>
      <c r="P102" s="38">
        <f t="shared" si="6"/>
        <v>2.5575447570332415</v>
      </c>
      <c r="Q102" s="38">
        <f t="shared" si="6"/>
        <v>2.34375</v>
      </c>
    </row>
    <row r="103" spans="1:17" s="42" customFormat="1">
      <c r="A103" s="28">
        <v>88</v>
      </c>
      <c r="B103" s="39" t="s">
        <v>110</v>
      </c>
      <c r="C103" s="41" t="s">
        <v>30</v>
      </c>
      <c r="D103" s="40">
        <v>32100</v>
      </c>
      <c r="E103" s="40">
        <v>31400</v>
      </c>
      <c r="F103" s="40">
        <v>41700</v>
      </c>
      <c r="G103" s="40">
        <v>26100</v>
      </c>
      <c r="H103" s="40">
        <f t="shared" si="4"/>
        <v>6000</v>
      </c>
      <c r="I103" s="40"/>
      <c r="J103" s="40"/>
      <c r="K103" s="40">
        <f t="shared" si="7"/>
        <v>48100</v>
      </c>
      <c r="M103" s="43"/>
      <c r="N103" s="44">
        <v>31500</v>
      </c>
      <c r="O103" s="44">
        <v>30900</v>
      </c>
      <c r="P103" s="38">
        <f t="shared" si="6"/>
        <v>1.904761904761898</v>
      </c>
      <c r="Q103" s="38">
        <f t="shared" si="6"/>
        <v>1.6181229773462746</v>
      </c>
    </row>
    <row r="104" spans="1:17" s="42" customFormat="1">
      <c r="A104" s="33">
        <v>89</v>
      </c>
      <c r="B104" s="39" t="s">
        <v>111</v>
      </c>
      <c r="C104" s="41" t="s">
        <v>30</v>
      </c>
      <c r="D104" s="40">
        <v>32100</v>
      </c>
      <c r="E104" s="40">
        <v>31500</v>
      </c>
      <c r="F104" s="40">
        <v>41700</v>
      </c>
      <c r="G104" s="40">
        <v>25900</v>
      </c>
      <c r="H104" s="40">
        <f t="shared" si="4"/>
        <v>6200</v>
      </c>
      <c r="I104" s="40"/>
      <c r="J104" s="40"/>
      <c r="K104" s="40">
        <f t="shared" si="7"/>
        <v>48100</v>
      </c>
      <c r="M104" s="43"/>
      <c r="N104" s="44">
        <v>31300</v>
      </c>
      <c r="O104" s="44">
        <v>30700</v>
      </c>
      <c r="P104" s="38">
        <f t="shared" si="6"/>
        <v>2.5559105431310059</v>
      </c>
      <c r="Q104" s="38">
        <f t="shared" si="6"/>
        <v>2.6058631921824116</v>
      </c>
    </row>
    <row r="105" spans="1:17" s="42" customFormat="1">
      <c r="A105" s="28">
        <v>90</v>
      </c>
      <c r="B105" s="39" t="s">
        <v>112</v>
      </c>
      <c r="C105" s="41" t="s">
        <v>30</v>
      </c>
      <c r="D105" s="40">
        <v>36300</v>
      </c>
      <c r="E105" s="40">
        <v>35600</v>
      </c>
      <c r="F105" s="40">
        <v>47200</v>
      </c>
      <c r="G105" s="40">
        <v>25900</v>
      </c>
      <c r="H105" s="40">
        <f t="shared" si="4"/>
        <v>10400</v>
      </c>
      <c r="I105" s="40"/>
      <c r="J105" s="40"/>
      <c r="K105" s="40">
        <f t="shared" si="7"/>
        <v>54400</v>
      </c>
      <c r="M105" s="43"/>
      <c r="N105" s="44">
        <v>31300</v>
      </c>
      <c r="O105" s="44">
        <v>30700</v>
      </c>
      <c r="P105" s="38">
        <f t="shared" si="6"/>
        <v>15.974440894568701</v>
      </c>
      <c r="Q105" s="38">
        <f t="shared" si="6"/>
        <v>15.960912052117266</v>
      </c>
    </row>
    <row r="106" spans="1:17" s="42" customFormat="1">
      <c r="A106" s="33">
        <v>91</v>
      </c>
      <c r="B106" s="39" t="s">
        <v>113</v>
      </c>
      <c r="C106" s="41" t="s">
        <v>30</v>
      </c>
      <c r="D106" s="40">
        <v>43100</v>
      </c>
      <c r="E106" s="40">
        <v>42200</v>
      </c>
      <c r="F106" s="40">
        <v>56000</v>
      </c>
      <c r="G106" s="40">
        <v>32400</v>
      </c>
      <c r="H106" s="40">
        <f t="shared" si="4"/>
        <v>10700</v>
      </c>
      <c r="I106" s="40"/>
      <c r="J106" s="40"/>
      <c r="K106" s="40">
        <f t="shared" si="7"/>
        <v>64600</v>
      </c>
      <c r="M106" s="43"/>
      <c r="N106" s="44">
        <v>39100</v>
      </c>
      <c r="O106" s="44">
        <v>38300</v>
      </c>
      <c r="P106" s="38">
        <f t="shared" si="6"/>
        <v>10.230179028132994</v>
      </c>
      <c r="Q106" s="38">
        <f t="shared" si="6"/>
        <v>10.182767624020883</v>
      </c>
    </row>
    <row r="107" spans="1:17" s="42" customFormat="1">
      <c r="A107" s="28">
        <v>92</v>
      </c>
      <c r="B107" s="39" t="s">
        <v>114</v>
      </c>
      <c r="C107" s="41" t="s">
        <v>30</v>
      </c>
      <c r="D107" s="40">
        <v>36300</v>
      </c>
      <c r="E107" s="40">
        <v>35600</v>
      </c>
      <c r="F107" s="40">
        <v>47200</v>
      </c>
      <c r="G107" s="40">
        <v>25900</v>
      </c>
      <c r="H107" s="40">
        <f t="shared" si="4"/>
        <v>10400</v>
      </c>
      <c r="I107" s="40"/>
      <c r="J107" s="40"/>
      <c r="K107" s="40">
        <f t="shared" si="7"/>
        <v>54400</v>
      </c>
      <c r="M107" s="43"/>
      <c r="N107" s="44">
        <v>31300</v>
      </c>
      <c r="O107" s="44">
        <v>30700</v>
      </c>
      <c r="P107" s="38">
        <f t="shared" si="6"/>
        <v>15.974440894568701</v>
      </c>
      <c r="Q107" s="38">
        <f t="shared" si="6"/>
        <v>15.960912052117266</v>
      </c>
    </row>
    <row r="108" spans="1:17" s="42" customFormat="1">
      <c r="A108" s="33">
        <v>93</v>
      </c>
      <c r="B108" s="39" t="s">
        <v>115</v>
      </c>
      <c r="C108" s="41" t="s">
        <v>30</v>
      </c>
      <c r="D108" s="40">
        <v>18400</v>
      </c>
      <c r="E108" s="40">
        <v>18100</v>
      </c>
      <c r="F108" s="40">
        <v>23900</v>
      </c>
      <c r="G108" s="40">
        <v>13200</v>
      </c>
      <c r="H108" s="40">
        <f t="shared" si="4"/>
        <v>5200</v>
      </c>
      <c r="I108" s="40"/>
      <c r="J108" s="40"/>
      <c r="K108" s="40">
        <f t="shared" si="7"/>
        <v>27600</v>
      </c>
      <c r="M108" s="43"/>
      <c r="N108" s="44">
        <v>16000</v>
      </c>
      <c r="O108" s="44">
        <v>15700</v>
      </c>
      <c r="P108" s="38">
        <f t="shared" si="6"/>
        <v>14.999999999999986</v>
      </c>
      <c r="Q108" s="38">
        <f t="shared" si="6"/>
        <v>15.286624203821646</v>
      </c>
    </row>
    <row r="109" spans="1:17" s="42" customFormat="1">
      <c r="A109" s="28">
        <v>94</v>
      </c>
      <c r="B109" s="39" t="s">
        <v>116</v>
      </c>
      <c r="C109" s="41" t="s">
        <v>30</v>
      </c>
      <c r="D109" s="40">
        <v>52000</v>
      </c>
      <c r="E109" s="40">
        <v>51000</v>
      </c>
      <c r="F109" s="40">
        <v>67600</v>
      </c>
      <c r="G109" s="40">
        <v>39200</v>
      </c>
      <c r="H109" s="40">
        <f t="shared" si="4"/>
        <v>12800</v>
      </c>
      <c r="I109" s="40"/>
      <c r="J109" s="40"/>
      <c r="K109" s="40">
        <f t="shared" si="7"/>
        <v>78000</v>
      </c>
      <c r="M109" s="43"/>
      <c r="N109" s="44">
        <v>47300</v>
      </c>
      <c r="O109" s="44">
        <v>46300</v>
      </c>
      <c r="P109" s="38">
        <f t="shared" si="6"/>
        <v>9.9365750528541241</v>
      </c>
      <c r="Q109" s="38">
        <f t="shared" si="6"/>
        <v>10.1511879049676</v>
      </c>
    </row>
    <row r="110" spans="1:17" s="42" customFormat="1">
      <c r="A110" s="33">
        <v>95</v>
      </c>
      <c r="B110" s="39" t="s">
        <v>117</v>
      </c>
      <c r="C110" s="41" t="s">
        <v>30</v>
      </c>
      <c r="D110" s="40">
        <v>63500</v>
      </c>
      <c r="E110" s="40">
        <v>62300</v>
      </c>
      <c r="F110" s="40">
        <v>82600</v>
      </c>
      <c r="G110" s="40">
        <v>47500</v>
      </c>
      <c r="H110" s="40">
        <f t="shared" si="4"/>
        <v>16000</v>
      </c>
      <c r="I110" s="40"/>
      <c r="J110" s="40"/>
      <c r="K110" s="40">
        <f t="shared" si="7"/>
        <v>95200</v>
      </c>
      <c r="M110" s="43"/>
      <c r="N110" s="44">
        <v>57700</v>
      </c>
      <c r="O110" s="44">
        <v>56500</v>
      </c>
      <c r="P110" s="38">
        <f t="shared" si="6"/>
        <v>10.051993067590985</v>
      </c>
      <c r="Q110" s="38">
        <f t="shared" si="6"/>
        <v>10.26548672566372</v>
      </c>
    </row>
    <row r="111" spans="1:17" s="42" customFormat="1" ht="31.5">
      <c r="A111" s="28">
        <v>96</v>
      </c>
      <c r="B111" s="39" t="s">
        <v>118</v>
      </c>
      <c r="C111" s="41" t="s">
        <v>30</v>
      </c>
      <c r="D111" s="40">
        <v>36300</v>
      </c>
      <c r="E111" s="40">
        <v>35600</v>
      </c>
      <c r="F111" s="40">
        <v>47200</v>
      </c>
      <c r="G111" s="40">
        <v>25900</v>
      </c>
      <c r="H111" s="40">
        <f t="shared" si="4"/>
        <v>10400</v>
      </c>
      <c r="I111" s="40"/>
      <c r="J111" s="40"/>
      <c r="K111" s="40">
        <f t="shared" si="7"/>
        <v>54400</v>
      </c>
      <c r="M111" s="43"/>
      <c r="N111" s="44">
        <v>31300</v>
      </c>
      <c r="O111" s="44">
        <v>30700</v>
      </c>
      <c r="P111" s="45">
        <f t="shared" si="6"/>
        <v>15.974440894568701</v>
      </c>
      <c r="Q111" s="45">
        <f t="shared" si="6"/>
        <v>15.960912052117266</v>
      </c>
    </row>
    <row r="112" spans="1:17" s="42" customFormat="1">
      <c r="A112" s="33">
        <v>97</v>
      </c>
      <c r="B112" s="39" t="s">
        <v>119</v>
      </c>
      <c r="C112" s="41" t="s">
        <v>30</v>
      </c>
      <c r="D112" s="40">
        <v>5400</v>
      </c>
      <c r="E112" s="40">
        <v>5300</v>
      </c>
      <c r="F112" s="40">
        <v>7000</v>
      </c>
      <c r="G112" s="40">
        <v>6000</v>
      </c>
      <c r="H112" s="40">
        <f t="shared" si="4"/>
        <v>-600</v>
      </c>
      <c r="I112" s="40"/>
      <c r="J112" s="40"/>
      <c r="K112" s="40">
        <f t="shared" si="7"/>
        <v>8100</v>
      </c>
      <c r="M112" s="43"/>
      <c r="N112" s="44">
        <v>6800</v>
      </c>
      <c r="O112" s="44">
        <v>6700</v>
      </c>
      <c r="P112" s="38">
        <f t="shared" si="6"/>
        <v>-20.588235294117652</v>
      </c>
      <c r="Q112" s="38">
        <f t="shared" si="6"/>
        <v>-20.895522388059703</v>
      </c>
    </row>
    <row r="113" spans="1:17" s="42" customFormat="1">
      <c r="A113" s="28">
        <v>98</v>
      </c>
      <c r="B113" s="39" t="s">
        <v>120</v>
      </c>
      <c r="C113" s="41" t="s">
        <v>30</v>
      </c>
      <c r="D113" s="40">
        <v>13100</v>
      </c>
      <c r="E113" s="40">
        <v>12900</v>
      </c>
      <c r="F113" s="40">
        <v>17000</v>
      </c>
      <c r="G113" s="40">
        <v>10700</v>
      </c>
      <c r="H113" s="40">
        <f t="shared" si="4"/>
        <v>2400</v>
      </c>
      <c r="I113" s="40"/>
      <c r="J113" s="40"/>
      <c r="K113" s="40">
        <f t="shared" si="7"/>
        <v>19600</v>
      </c>
      <c r="M113" s="43"/>
      <c r="N113" s="44">
        <v>12800</v>
      </c>
      <c r="O113" s="44">
        <v>12600</v>
      </c>
      <c r="P113" s="38">
        <f t="shared" si="6"/>
        <v>2.34375</v>
      </c>
      <c r="Q113" s="38">
        <f t="shared" si="6"/>
        <v>2.3809523809523796</v>
      </c>
    </row>
    <row r="114" spans="1:17" s="42" customFormat="1">
      <c r="A114" s="33">
        <v>99</v>
      </c>
      <c r="B114" s="39" t="s">
        <v>121</v>
      </c>
      <c r="C114" s="41" t="s">
        <v>30</v>
      </c>
      <c r="D114" s="40">
        <v>19400</v>
      </c>
      <c r="E114" s="40">
        <v>19000</v>
      </c>
      <c r="F114" s="40">
        <v>25200</v>
      </c>
      <c r="G114" s="40">
        <v>16000</v>
      </c>
      <c r="H114" s="40">
        <f t="shared" si="4"/>
        <v>3400</v>
      </c>
      <c r="I114" s="40"/>
      <c r="J114" s="40"/>
      <c r="K114" s="40">
        <f t="shared" si="7"/>
        <v>29100</v>
      </c>
      <c r="M114" s="43"/>
      <c r="N114" s="44">
        <v>19300</v>
      </c>
      <c r="O114" s="44">
        <v>18900</v>
      </c>
      <c r="P114" s="38">
        <f t="shared" si="6"/>
        <v>0.51813471502590858</v>
      </c>
      <c r="Q114" s="38">
        <f t="shared" si="6"/>
        <v>0.52910052910053196</v>
      </c>
    </row>
    <row r="115" spans="1:17" s="42" customFormat="1">
      <c r="A115" s="28">
        <v>100</v>
      </c>
      <c r="B115" s="39" t="s">
        <v>122</v>
      </c>
      <c r="C115" s="41" t="s">
        <v>30</v>
      </c>
      <c r="D115" s="40">
        <v>28900</v>
      </c>
      <c r="E115" s="40">
        <v>28300</v>
      </c>
      <c r="F115" s="40">
        <v>37600</v>
      </c>
      <c r="G115" s="40">
        <v>21400</v>
      </c>
      <c r="H115" s="40">
        <f t="shared" si="4"/>
        <v>7500</v>
      </c>
      <c r="I115" s="40"/>
      <c r="J115" s="40"/>
      <c r="K115" s="40">
        <f t="shared" si="7"/>
        <v>43300</v>
      </c>
      <c r="M115" s="43"/>
      <c r="N115" s="44">
        <v>25700</v>
      </c>
      <c r="O115" s="44">
        <v>25200</v>
      </c>
      <c r="P115" s="38">
        <f t="shared" si="6"/>
        <v>12.451361867704279</v>
      </c>
      <c r="Q115" s="38">
        <f t="shared" si="6"/>
        <v>12.301587301587304</v>
      </c>
    </row>
    <row r="116" spans="1:17" s="42" customFormat="1" ht="31.5">
      <c r="A116" s="33">
        <v>101</v>
      </c>
      <c r="B116" s="39" t="s">
        <v>123</v>
      </c>
      <c r="C116" s="41" t="s">
        <v>30</v>
      </c>
      <c r="D116" s="40">
        <v>28900</v>
      </c>
      <c r="E116" s="40">
        <v>28300</v>
      </c>
      <c r="F116" s="40">
        <v>37600</v>
      </c>
      <c r="G116" s="40">
        <v>21400</v>
      </c>
      <c r="H116" s="40">
        <f t="shared" si="4"/>
        <v>7500</v>
      </c>
      <c r="I116" s="40"/>
      <c r="J116" s="40"/>
      <c r="K116" s="40">
        <f t="shared" si="7"/>
        <v>43300</v>
      </c>
      <c r="M116" s="43"/>
      <c r="N116" s="44">
        <v>25700</v>
      </c>
      <c r="O116" s="44">
        <v>25200</v>
      </c>
      <c r="P116" s="38">
        <f t="shared" si="6"/>
        <v>12.451361867704279</v>
      </c>
      <c r="Q116" s="38">
        <f t="shared" si="6"/>
        <v>12.301587301587304</v>
      </c>
    </row>
    <row r="117" spans="1:17" s="42" customFormat="1">
      <c r="A117" s="28">
        <v>102</v>
      </c>
      <c r="B117" s="39" t="s">
        <v>124</v>
      </c>
      <c r="C117" s="41" t="s">
        <v>30</v>
      </c>
      <c r="D117" s="40">
        <v>29700</v>
      </c>
      <c r="E117" s="40">
        <v>29200</v>
      </c>
      <c r="F117" s="40">
        <v>38600</v>
      </c>
      <c r="G117" s="40">
        <v>21900</v>
      </c>
      <c r="H117" s="40">
        <f t="shared" si="4"/>
        <v>7800</v>
      </c>
      <c r="I117" s="40"/>
      <c r="J117" s="40"/>
      <c r="K117" s="40">
        <f t="shared" si="7"/>
        <v>44500</v>
      </c>
      <c r="M117" s="43"/>
      <c r="N117" s="44">
        <v>26600</v>
      </c>
      <c r="O117" s="44">
        <v>26100</v>
      </c>
      <c r="P117" s="38">
        <f t="shared" si="6"/>
        <v>11.654135338345867</v>
      </c>
      <c r="Q117" s="38">
        <f t="shared" si="6"/>
        <v>11.87739463601531</v>
      </c>
    </row>
    <row r="118" spans="1:17" s="42" customFormat="1">
      <c r="A118" s="33">
        <v>103</v>
      </c>
      <c r="B118" s="39" t="s">
        <v>125</v>
      </c>
      <c r="C118" s="41" t="s">
        <v>30</v>
      </c>
      <c r="D118" s="40">
        <v>18200</v>
      </c>
      <c r="E118" s="40">
        <v>17900</v>
      </c>
      <c r="F118" s="40">
        <v>23700</v>
      </c>
      <c r="G118" s="40">
        <v>13900</v>
      </c>
      <c r="H118" s="40">
        <f t="shared" si="4"/>
        <v>4300</v>
      </c>
      <c r="I118" s="40"/>
      <c r="J118" s="40"/>
      <c r="K118" s="40">
        <f t="shared" si="7"/>
        <v>27300</v>
      </c>
      <c r="M118" s="43"/>
      <c r="N118" s="44">
        <v>14500</v>
      </c>
      <c r="O118" s="44">
        <v>14200</v>
      </c>
      <c r="P118" s="38">
        <f t="shared" si="6"/>
        <v>25.517241379310349</v>
      </c>
      <c r="Q118" s="38">
        <f t="shared" si="6"/>
        <v>26.056338028169023</v>
      </c>
    </row>
    <row r="119" spans="1:17" s="42" customFormat="1" ht="31.5">
      <c r="A119" s="28">
        <v>104</v>
      </c>
      <c r="B119" s="39" t="s">
        <v>126</v>
      </c>
      <c r="C119" s="41" t="s">
        <v>30</v>
      </c>
      <c r="D119" s="40">
        <v>51500</v>
      </c>
      <c r="E119" s="40">
        <v>50500</v>
      </c>
      <c r="F119" s="40">
        <v>67000</v>
      </c>
      <c r="G119" s="40">
        <v>37900</v>
      </c>
      <c r="H119" s="40">
        <f t="shared" si="4"/>
        <v>13600</v>
      </c>
      <c r="I119" s="40"/>
      <c r="J119" s="40"/>
      <c r="K119" s="40">
        <f t="shared" si="7"/>
        <v>77200</v>
      </c>
      <c r="M119" s="43"/>
      <c r="N119" s="44">
        <v>45800</v>
      </c>
      <c r="O119" s="44">
        <v>44900</v>
      </c>
      <c r="P119" s="38">
        <f t="shared" si="6"/>
        <v>12.445414847161572</v>
      </c>
      <c r="Q119" s="38">
        <f t="shared" si="6"/>
        <v>12.472160356347445</v>
      </c>
    </row>
    <row r="120" spans="1:17" s="42" customFormat="1" ht="31.5">
      <c r="A120" s="33">
        <v>105</v>
      </c>
      <c r="B120" s="39" t="s">
        <v>127</v>
      </c>
      <c r="C120" s="41" t="s">
        <v>30</v>
      </c>
      <c r="D120" s="40">
        <v>25000</v>
      </c>
      <c r="E120" s="40">
        <v>24500</v>
      </c>
      <c r="F120" s="40">
        <v>32500</v>
      </c>
      <c r="G120" s="40">
        <v>16200</v>
      </c>
      <c r="H120" s="40">
        <f t="shared" si="4"/>
        <v>8800</v>
      </c>
      <c r="I120" s="40"/>
      <c r="J120" s="40"/>
      <c r="K120" s="40">
        <f t="shared" si="7"/>
        <v>37500</v>
      </c>
      <c r="M120" s="43"/>
      <c r="N120" s="44">
        <v>19600</v>
      </c>
      <c r="O120" s="44">
        <v>19200</v>
      </c>
      <c r="P120" s="38">
        <f t="shared" si="6"/>
        <v>27.551020408163268</v>
      </c>
      <c r="Q120" s="38">
        <f t="shared" si="6"/>
        <v>27.604166666666671</v>
      </c>
    </row>
    <row r="121" spans="1:17" s="42" customFormat="1" ht="31.5">
      <c r="A121" s="28">
        <v>106</v>
      </c>
      <c r="B121" s="39" t="s">
        <v>128</v>
      </c>
      <c r="C121" s="41" t="s">
        <v>30</v>
      </c>
      <c r="D121" s="40">
        <v>15000</v>
      </c>
      <c r="E121" s="40">
        <v>14700</v>
      </c>
      <c r="F121" s="40">
        <v>19500</v>
      </c>
      <c r="G121" s="40">
        <v>10900</v>
      </c>
      <c r="H121" s="40">
        <f t="shared" si="4"/>
        <v>4100</v>
      </c>
      <c r="I121" s="40"/>
      <c r="J121" s="40"/>
      <c r="K121" s="40">
        <f t="shared" si="7"/>
        <v>22500</v>
      </c>
      <c r="M121" s="43"/>
      <c r="N121" s="44">
        <v>13200</v>
      </c>
      <c r="O121" s="44">
        <v>12900</v>
      </c>
      <c r="P121" s="38">
        <f t="shared" si="6"/>
        <v>13.63636363636364</v>
      </c>
      <c r="Q121" s="38">
        <f t="shared" si="6"/>
        <v>13.95348837209302</v>
      </c>
    </row>
    <row r="122" spans="1:17" s="42" customFormat="1" ht="31.5">
      <c r="A122" s="33">
        <v>107</v>
      </c>
      <c r="B122" s="39" t="s">
        <v>129</v>
      </c>
      <c r="C122" s="41" t="s">
        <v>30</v>
      </c>
      <c r="D122" s="40">
        <v>35300</v>
      </c>
      <c r="E122" s="40">
        <v>34600</v>
      </c>
      <c r="F122" s="40">
        <v>45900</v>
      </c>
      <c r="G122" s="40">
        <v>27200</v>
      </c>
      <c r="H122" s="40">
        <f t="shared" si="4"/>
        <v>8100</v>
      </c>
      <c r="I122" s="40"/>
      <c r="J122" s="40"/>
      <c r="K122" s="40">
        <f t="shared" si="7"/>
        <v>52900</v>
      </c>
      <c r="M122" s="43"/>
      <c r="N122" s="44">
        <v>32900</v>
      </c>
      <c r="O122" s="44">
        <v>32300</v>
      </c>
      <c r="P122" s="38">
        <f t="shared" si="6"/>
        <v>7.2948328267477223</v>
      </c>
      <c r="Q122" s="38">
        <f t="shared" si="6"/>
        <v>7.120743034055721</v>
      </c>
    </row>
    <row r="123" spans="1:17" s="42" customFormat="1" ht="31.5">
      <c r="A123" s="28">
        <v>108</v>
      </c>
      <c r="B123" s="39" t="s">
        <v>130</v>
      </c>
      <c r="C123" s="41" t="s">
        <v>30</v>
      </c>
      <c r="D123" s="40">
        <v>71100</v>
      </c>
      <c r="E123" s="40">
        <v>69700</v>
      </c>
      <c r="F123" s="40">
        <v>92400</v>
      </c>
      <c r="G123" s="40">
        <v>57800</v>
      </c>
      <c r="H123" s="40">
        <f t="shared" si="4"/>
        <v>13300</v>
      </c>
      <c r="I123" s="40"/>
      <c r="J123" s="40"/>
      <c r="K123" s="40">
        <f t="shared" si="7"/>
        <v>106600</v>
      </c>
      <c r="M123" s="43"/>
      <c r="N123" s="44">
        <v>70200</v>
      </c>
      <c r="O123" s="44">
        <v>68800</v>
      </c>
      <c r="P123" s="38">
        <f t="shared" si="6"/>
        <v>1.2820512820512704</v>
      </c>
      <c r="Q123" s="38">
        <f t="shared" si="6"/>
        <v>1.3081395348837077</v>
      </c>
    </row>
    <row r="124" spans="1:17" s="42" customFormat="1" ht="31.5">
      <c r="A124" s="33">
        <v>109</v>
      </c>
      <c r="B124" s="39" t="s">
        <v>131</v>
      </c>
      <c r="C124" s="41" t="s">
        <v>30</v>
      </c>
      <c r="D124" s="40">
        <v>23500</v>
      </c>
      <c r="E124" s="40">
        <v>23000</v>
      </c>
      <c r="F124" s="40">
        <v>30600</v>
      </c>
      <c r="G124" s="40">
        <v>18100</v>
      </c>
      <c r="H124" s="40">
        <f t="shared" si="4"/>
        <v>5400</v>
      </c>
      <c r="I124" s="40"/>
      <c r="J124" s="40"/>
      <c r="K124" s="40">
        <f t="shared" si="7"/>
        <v>35200</v>
      </c>
      <c r="M124" s="43"/>
      <c r="N124" s="44">
        <v>21900</v>
      </c>
      <c r="O124" s="44">
        <v>21400</v>
      </c>
      <c r="P124" s="38">
        <f t="shared" si="6"/>
        <v>7.3059360730593568</v>
      </c>
      <c r="Q124" s="38">
        <f t="shared" si="6"/>
        <v>7.476635514018696</v>
      </c>
    </row>
    <row r="125" spans="1:17" s="42" customFormat="1" ht="31.5">
      <c r="A125" s="28">
        <v>110</v>
      </c>
      <c r="B125" s="39" t="s">
        <v>132</v>
      </c>
      <c r="C125" s="41" t="s">
        <v>30</v>
      </c>
      <c r="D125" s="40">
        <v>21800</v>
      </c>
      <c r="E125" s="40">
        <v>21300</v>
      </c>
      <c r="F125" s="40">
        <v>28300</v>
      </c>
      <c r="G125" s="40">
        <v>16500</v>
      </c>
      <c r="H125" s="40">
        <f t="shared" si="4"/>
        <v>5300</v>
      </c>
      <c r="I125" s="40"/>
      <c r="J125" s="40"/>
      <c r="K125" s="40">
        <f t="shared" si="7"/>
        <v>32700</v>
      </c>
      <c r="M125" s="43"/>
      <c r="N125" s="44">
        <v>20000</v>
      </c>
      <c r="O125" s="44">
        <v>19600</v>
      </c>
      <c r="P125" s="38">
        <f t="shared" si="6"/>
        <v>9.0000000000000142</v>
      </c>
      <c r="Q125" s="38">
        <f t="shared" si="6"/>
        <v>8.6734693877551052</v>
      </c>
    </row>
    <row r="126" spans="1:17" s="42" customFormat="1" ht="31.5">
      <c r="A126" s="33">
        <v>111</v>
      </c>
      <c r="B126" s="39" t="s">
        <v>133</v>
      </c>
      <c r="C126" s="41" t="s">
        <v>30</v>
      </c>
      <c r="D126" s="40">
        <v>46800</v>
      </c>
      <c r="E126" s="40">
        <v>45900</v>
      </c>
      <c r="F126" s="40">
        <v>60800</v>
      </c>
      <c r="G126" s="40">
        <v>36300</v>
      </c>
      <c r="H126" s="40">
        <f t="shared" si="4"/>
        <v>10500</v>
      </c>
      <c r="I126" s="40"/>
      <c r="J126" s="40"/>
      <c r="K126" s="40">
        <f t="shared" si="7"/>
        <v>70200</v>
      </c>
      <c r="M126" s="43"/>
      <c r="N126" s="44">
        <v>43800</v>
      </c>
      <c r="O126" s="44">
        <v>42900</v>
      </c>
      <c r="P126" s="38">
        <f t="shared" si="6"/>
        <v>6.849315068493155</v>
      </c>
      <c r="Q126" s="38">
        <f t="shared" si="6"/>
        <v>6.9930069930070005</v>
      </c>
    </row>
    <row r="127" spans="1:17" s="42" customFormat="1" ht="31.5">
      <c r="A127" s="28">
        <v>112</v>
      </c>
      <c r="B127" s="39" t="s">
        <v>134</v>
      </c>
      <c r="C127" s="41" t="s">
        <v>30</v>
      </c>
      <c r="D127" s="40">
        <v>23500</v>
      </c>
      <c r="E127" s="40">
        <v>23000</v>
      </c>
      <c r="F127" s="40">
        <v>30600</v>
      </c>
      <c r="G127" s="40">
        <v>18100</v>
      </c>
      <c r="H127" s="40">
        <f t="shared" si="4"/>
        <v>5400</v>
      </c>
      <c r="I127" s="40"/>
      <c r="J127" s="40"/>
      <c r="K127" s="40">
        <f t="shared" si="7"/>
        <v>35200</v>
      </c>
      <c r="M127" s="43"/>
      <c r="N127" s="44">
        <v>21900</v>
      </c>
      <c r="O127" s="44">
        <v>21400</v>
      </c>
      <c r="P127" s="38">
        <f t="shared" si="6"/>
        <v>7.3059360730593568</v>
      </c>
      <c r="Q127" s="38">
        <f t="shared" si="6"/>
        <v>7.476635514018696</v>
      </c>
    </row>
    <row r="128" spans="1:17" s="42" customFormat="1" ht="31.5">
      <c r="A128" s="33">
        <v>113</v>
      </c>
      <c r="B128" s="39" t="s">
        <v>135</v>
      </c>
      <c r="C128" s="41" t="s">
        <v>30</v>
      </c>
      <c r="D128" s="40">
        <v>46800</v>
      </c>
      <c r="E128" s="40">
        <v>45900</v>
      </c>
      <c r="F128" s="40">
        <v>60800</v>
      </c>
      <c r="G128" s="40">
        <v>36300</v>
      </c>
      <c r="H128" s="40">
        <f t="shared" si="4"/>
        <v>10500</v>
      </c>
      <c r="I128" s="40"/>
      <c r="J128" s="40"/>
      <c r="K128" s="40">
        <f t="shared" si="7"/>
        <v>70200</v>
      </c>
      <c r="M128" s="43"/>
      <c r="N128" s="44">
        <v>43800</v>
      </c>
      <c r="O128" s="44">
        <v>42900</v>
      </c>
      <c r="P128" s="38">
        <f t="shared" si="6"/>
        <v>6.849315068493155</v>
      </c>
      <c r="Q128" s="38">
        <f t="shared" si="6"/>
        <v>6.9930069930070005</v>
      </c>
    </row>
    <row r="129" spans="1:17" s="42" customFormat="1" ht="31.5">
      <c r="A129" s="28">
        <v>114</v>
      </c>
      <c r="B129" s="39" t="s">
        <v>136</v>
      </c>
      <c r="C129" s="41" t="s">
        <v>30</v>
      </c>
      <c r="D129" s="40">
        <v>71600</v>
      </c>
      <c r="E129" s="40">
        <v>70200</v>
      </c>
      <c r="F129" s="40">
        <v>93100</v>
      </c>
      <c r="G129" s="40">
        <v>56100</v>
      </c>
      <c r="H129" s="40">
        <f t="shared" si="4"/>
        <v>15500</v>
      </c>
      <c r="I129" s="40"/>
      <c r="J129" s="40"/>
      <c r="K129" s="40">
        <f t="shared" si="7"/>
        <v>107400</v>
      </c>
      <c r="M129" s="43"/>
      <c r="N129" s="44">
        <v>67700</v>
      </c>
      <c r="O129" s="44">
        <v>66400</v>
      </c>
      <c r="P129" s="38">
        <f t="shared" si="6"/>
        <v>5.7607090103397383</v>
      </c>
      <c r="Q129" s="38">
        <f t="shared" si="6"/>
        <v>5.7228915662650621</v>
      </c>
    </row>
    <row r="130" spans="1:17" s="42" customFormat="1">
      <c r="A130" s="33">
        <v>115</v>
      </c>
      <c r="B130" s="39" t="s">
        <v>137</v>
      </c>
      <c r="C130" s="41" t="s">
        <v>30</v>
      </c>
      <c r="D130" s="40">
        <v>108500</v>
      </c>
      <c r="E130" s="40">
        <v>106400</v>
      </c>
      <c r="F130" s="40">
        <v>141100</v>
      </c>
      <c r="G130" s="40">
        <v>85000</v>
      </c>
      <c r="H130" s="40">
        <f t="shared" si="4"/>
        <v>23500</v>
      </c>
      <c r="I130" s="40"/>
      <c r="J130" s="40"/>
      <c r="K130" s="40">
        <f t="shared" si="7"/>
        <v>162700</v>
      </c>
      <c r="M130" s="43"/>
      <c r="N130" s="44">
        <v>102900</v>
      </c>
      <c r="O130" s="44">
        <v>100900</v>
      </c>
      <c r="P130" s="38">
        <f t="shared" si="6"/>
        <v>5.4421768707483125</v>
      </c>
      <c r="Q130" s="38">
        <f t="shared" si="6"/>
        <v>5.4509415262636196</v>
      </c>
    </row>
    <row r="131" spans="1:17" s="42" customFormat="1" ht="31.5">
      <c r="A131" s="28">
        <v>116</v>
      </c>
      <c r="B131" s="39" t="s">
        <v>138</v>
      </c>
      <c r="C131" s="41" t="s">
        <v>30</v>
      </c>
      <c r="D131" s="40">
        <v>70000</v>
      </c>
      <c r="E131" s="40">
        <v>68600</v>
      </c>
      <c r="F131" s="40">
        <v>91000</v>
      </c>
      <c r="G131" s="40">
        <v>54500</v>
      </c>
      <c r="H131" s="40">
        <f t="shared" si="4"/>
        <v>15500</v>
      </c>
      <c r="I131" s="40"/>
      <c r="J131" s="40"/>
      <c r="K131" s="40">
        <f t="shared" si="7"/>
        <v>105000</v>
      </c>
      <c r="M131" s="43"/>
      <c r="N131" s="44">
        <v>66100</v>
      </c>
      <c r="O131" s="44">
        <v>64800</v>
      </c>
      <c r="P131" s="38">
        <f t="shared" si="6"/>
        <v>5.9001512859304057</v>
      </c>
      <c r="Q131" s="38">
        <f t="shared" si="6"/>
        <v>5.8641975308642031</v>
      </c>
    </row>
    <row r="132" spans="1:17" s="42" customFormat="1">
      <c r="A132" s="33">
        <v>117</v>
      </c>
      <c r="B132" s="39" t="s">
        <v>139</v>
      </c>
      <c r="C132" s="41" t="s">
        <v>30</v>
      </c>
      <c r="D132" s="40">
        <v>70000</v>
      </c>
      <c r="E132" s="40">
        <v>68600</v>
      </c>
      <c r="F132" s="40">
        <v>91000</v>
      </c>
      <c r="G132" s="40">
        <v>54500</v>
      </c>
      <c r="H132" s="40">
        <f t="shared" si="4"/>
        <v>15500</v>
      </c>
      <c r="I132" s="40"/>
      <c r="J132" s="40"/>
      <c r="K132" s="40">
        <f t="shared" si="7"/>
        <v>105000</v>
      </c>
      <c r="M132" s="43"/>
      <c r="N132" s="44">
        <v>66100</v>
      </c>
      <c r="O132" s="44">
        <v>64800</v>
      </c>
      <c r="P132" s="38">
        <f t="shared" si="6"/>
        <v>5.9001512859304057</v>
      </c>
      <c r="Q132" s="38">
        <f t="shared" si="6"/>
        <v>5.8641975308642031</v>
      </c>
    </row>
    <row r="133" spans="1:17" s="42" customFormat="1" ht="31.5">
      <c r="A133" s="28">
        <v>118</v>
      </c>
      <c r="B133" s="39" t="s">
        <v>140</v>
      </c>
      <c r="C133" s="41" t="s">
        <v>30</v>
      </c>
      <c r="D133" s="40">
        <v>78300</v>
      </c>
      <c r="E133" s="40">
        <v>76700</v>
      </c>
      <c r="F133" s="40">
        <v>101800</v>
      </c>
      <c r="G133" s="40">
        <v>61500</v>
      </c>
      <c r="H133" s="40">
        <f t="shared" si="4"/>
        <v>16800</v>
      </c>
      <c r="I133" s="40"/>
      <c r="J133" s="40"/>
      <c r="K133" s="40">
        <f t="shared" si="7"/>
        <v>117400</v>
      </c>
      <c r="M133" s="43"/>
      <c r="N133" s="44">
        <v>74400</v>
      </c>
      <c r="O133" s="44">
        <v>72900</v>
      </c>
      <c r="P133" s="38">
        <f t="shared" si="6"/>
        <v>5.2419354838709751</v>
      </c>
      <c r="Q133" s="38">
        <f t="shared" si="6"/>
        <v>5.2126200274348378</v>
      </c>
    </row>
    <row r="134" spans="1:17" s="42" customFormat="1" ht="31.5">
      <c r="A134" s="33">
        <v>119</v>
      </c>
      <c r="B134" s="39" t="s">
        <v>141</v>
      </c>
      <c r="C134" s="41" t="s">
        <v>30</v>
      </c>
      <c r="D134" s="40">
        <v>48000</v>
      </c>
      <c r="E134" s="40">
        <v>47000</v>
      </c>
      <c r="F134" s="40">
        <v>62400</v>
      </c>
      <c r="G134" s="40">
        <v>36300</v>
      </c>
      <c r="H134" s="40">
        <f t="shared" si="4"/>
        <v>11700</v>
      </c>
      <c r="I134" s="40"/>
      <c r="J134" s="40"/>
      <c r="K134" s="40">
        <f t="shared" si="7"/>
        <v>72000</v>
      </c>
      <c r="M134" s="43"/>
      <c r="N134" s="44">
        <v>44100</v>
      </c>
      <c r="O134" s="44">
        <v>43300</v>
      </c>
      <c r="P134" s="38">
        <f t="shared" si="6"/>
        <v>8.8435374149659935</v>
      </c>
      <c r="Q134" s="38">
        <f t="shared" si="6"/>
        <v>8.5450346420323342</v>
      </c>
    </row>
    <row r="135" spans="1:17" s="42" customFormat="1" ht="31.5">
      <c r="A135" s="28">
        <v>120</v>
      </c>
      <c r="B135" s="39" t="s">
        <v>142</v>
      </c>
      <c r="C135" s="41" t="s">
        <v>30</v>
      </c>
      <c r="D135" s="40">
        <v>48300</v>
      </c>
      <c r="E135" s="40">
        <v>47400</v>
      </c>
      <c r="F135" s="40">
        <v>62800</v>
      </c>
      <c r="G135" s="40">
        <v>37900</v>
      </c>
      <c r="H135" s="40">
        <f t="shared" si="4"/>
        <v>10400</v>
      </c>
      <c r="I135" s="40"/>
      <c r="J135" s="40"/>
      <c r="K135" s="40">
        <f t="shared" si="7"/>
        <v>72400</v>
      </c>
      <c r="M135" s="43"/>
      <c r="N135" s="44">
        <v>45800</v>
      </c>
      <c r="O135" s="44">
        <v>44900</v>
      </c>
      <c r="P135" s="38">
        <f t="shared" si="6"/>
        <v>5.4585152838428002</v>
      </c>
      <c r="Q135" s="38">
        <f t="shared" si="6"/>
        <v>5.5679287305122358</v>
      </c>
    </row>
    <row r="136" spans="1:17" s="42" customFormat="1">
      <c r="A136" s="33">
        <v>121</v>
      </c>
      <c r="B136" s="39" t="s">
        <v>191</v>
      </c>
      <c r="C136" s="41" t="s">
        <v>30</v>
      </c>
      <c r="D136" s="40">
        <v>4500</v>
      </c>
      <c r="E136" s="40">
        <v>4400</v>
      </c>
      <c r="F136" s="40">
        <v>5900</v>
      </c>
      <c r="G136" s="40">
        <v>3000</v>
      </c>
      <c r="H136" s="40">
        <f t="shared" si="4"/>
        <v>1500</v>
      </c>
      <c r="I136" s="40"/>
      <c r="J136" s="40"/>
      <c r="K136" s="40">
        <f t="shared" si="7"/>
        <v>6700</v>
      </c>
      <c r="M136" s="43"/>
      <c r="N136" s="44">
        <v>3600</v>
      </c>
      <c r="O136" s="44">
        <v>3600</v>
      </c>
      <c r="P136" s="38">
        <f t="shared" si="6"/>
        <v>25</v>
      </c>
      <c r="Q136" s="38">
        <f t="shared" si="6"/>
        <v>22.222222222222229</v>
      </c>
    </row>
    <row r="137" spans="1:17" s="42" customFormat="1">
      <c r="A137" s="28">
        <v>122</v>
      </c>
      <c r="B137" s="39" t="s">
        <v>192</v>
      </c>
      <c r="C137" s="41" t="s">
        <v>30</v>
      </c>
      <c r="D137" s="40">
        <v>4500</v>
      </c>
      <c r="E137" s="40">
        <v>4400</v>
      </c>
      <c r="F137" s="40">
        <v>5900</v>
      </c>
      <c r="G137" s="40">
        <v>3000</v>
      </c>
      <c r="H137" s="40">
        <f t="shared" si="4"/>
        <v>1500</v>
      </c>
      <c r="I137" s="40"/>
      <c r="J137" s="40"/>
      <c r="K137" s="40">
        <f t="shared" si="7"/>
        <v>6700</v>
      </c>
      <c r="M137" s="43"/>
      <c r="N137" s="44">
        <v>3600</v>
      </c>
      <c r="O137" s="44">
        <v>3600</v>
      </c>
      <c r="P137" s="38">
        <f t="shared" si="6"/>
        <v>25</v>
      </c>
      <c r="Q137" s="38">
        <f t="shared" si="6"/>
        <v>22.222222222222229</v>
      </c>
    </row>
    <row r="138" spans="1:17" s="42" customFormat="1">
      <c r="A138" s="33">
        <v>123</v>
      </c>
      <c r="B138" s="39" t="s">
        <v>193</v>
      </c>
      <c r="C138" s="41" t="s">
        <v>30</v>
      </c>
      <c r="D138" s="40">
        <v>4500</v>
      </c>
      <c r="E138" s="40">
        <v>4400</v>
      </c>
      <c r="F138" s="40">
        <v>5900</v>
      </c>
      <c r="G138" s="40">
        <v>3000</v>
      </c>
      <c r="H138" s="40">
        <f t="shared" si="4"/>
        <v>1500</v>
      </c>
      <c r="I138" s="40"/>
      <c r="J138" s="40"/>
      <c r="K138" s="40">
        <f t="shared" si="7"/>
        <v>6700</v>
      </c>
      <c r="M138" s="43"/>
      <c r="N138" s="44">
        <v>3600</v>
      </c>
      <c r="O138" s="44">
        <v>3600</v>
      </c>
      <c r="P138" s="38">
        <f t="shared" si="6"/>
        <v>25</v>
      </c>
      <c r="Q138" s="38">
        <f t="shared" si="6"/>
        <v>22.222222222222229</v>
      </c>
    </row>
    <row r="139" spans="1:17" s="42" customFormat="1">
      <c r="A139" s="28">
        <v>124</v>
      </c>
      <c r="B139" s="39" t="s">
        <v>194</v>
      </c>
      <c r="C139" s="41" t="s">
        <v>30</v>
      </c>
      <c r="D139" s="40">
        <v>4500</v>
      </c>
      <c r="E139" s="40">
        <v>4400</v>
      </c>
      <c r="F139" s="40">
        <v>5900</v>
      </c>
      <c r="G139" s="40">
        <v>3000</v>
      </c>
      <c r="H139" s="40">
        <f t="shared" si="4"/>
        <v>1500</v>
      </c>
      <c r="I139" s="40"/>
      <c r="J139" s="40"/>
      <c r="K139" s="40">
        <f t="shared" si="7"/>
        <v>6700</v>
      </c>
      <c r="M139" s="43"/>
      <c r="N139" s="44">
        <v>3600</v>
      </c>
      <c r="O139" s="44">
        <v>3600</v>
      </c>
      <c r="P139" s="38">
        <f t="shared" si="6"/>
        <v>25</v>
      </c>
      <c r="Q139" s="38">
        <f t="shared" si="6"/>
        <v>22.222222222222229</v>
      </c>
    </row>
    <row r="140" spans="1:17" s="42" customFormat="1">
      <c r="A140" s="33">
        <v>125</v>
      </c>
      <c r="B140" s="39" t="s">
        <v>195</v>
      </c>
      <c r="C140" s="41" t="s">
        <v>30</v>
      </c>
      <c r="D140" s="40">
        <v>4500</v>
      </c>
      <c r="E140" s="40">
        <v>4400</v>
      </c>
      <c r="F140" s="40">
        <v>5900</v>
      </c>
      <c r="G140" s="40">
        <v>3000</v>
      </c>
      <c r="H140" s="40">
        <f t="shared" si="4"/>
        <v>1500</v>
      </c>
      <c r="I140" s="40"/>
      <c r="J140" s="40"/>
      <c r="K140" s="40">
        <f t="shared" si="7"/>
        <v>6700</v>
      </c>
      <c r="M140" s="43"/>
      <c r="N140" s="44">
        <v>3600</v>
      </c>
      <c r="O140" s="44">
        <v>3600</v>
      </c>
      <c r="P140" s="38">
        <f t="shared" si="6"/>
        <v>25</v>
      </c>
      <c r="Q140" s="38">
        <f t="shared" si="6"/>
        <v>22.222222222222229</v>
      </c>
    </row>
    <row r="141" spans="1:17" s="42" customFormat="1">
      <c r="A141" s="28">
        <v>126</v>
      </c>
      <c r="B141" s="39" t="s">
        <v>196</v>
      </c>
      <c r="C141" s="41" t="s">
        <v>30</v>
      </c>
      <c r="D141" s="40">
        <v>4500</v>
      </c>
      <c r="E141" s="40">
        <v>4400</v>
      </c>
      <c r="F141" s="40">
        <v>5900</v>
      </c>
      <c r="G141" s="40">
        <v>3000</v>
      </c>
      <c r="H141" s="40">
        <f t="shared" si="4"/>
        <v>1500</v>
      </c>
      <c r="I141" s="40"/>
      <c r="J141" s="40"/>
      <c r="K141" s="40">
        <f t="shared" si="7"/>
        <v>6700</v>
      </c>
      <c r="M141" s="43"/>
      <c r="N141" s="44">
        <v>3600</v>
      </c>
      <c r="O141" s="44">
        <v>3600</v>
      </c>
      <c r="P141" s="38">
        <f t="shared" si="6"/>
        <v>25</v>
      </c>
      <c r="Q141" s="38">
        <f t="shared" si="6"/>
        <v>22.222222222222229</v>
      </c>
    </row>
    <row r="142" spans="1:17" s="42" customFormat="1">
      <c r="A142" s="33">
        <v>127</v>
      </c>
      <c r="B142" s="39" t="s">
        <v>197</v>
      </c>
      <c r="C142" s="41" t="s">
        <v>30</v>
      </c>
      <c r="D142" s="40">
        <v>4500</v>
      </c>
      <c r="E142" s="40">
        <v>4400</v>
      </c>
      <c r="F142" s="40">
        <v>5900</v>
      </c>
      <c r="G142" s="40"/>
      <c r="H142" s="40"/>
      <c r="I142" s="40"/>
      <c r="J142" s="40"/>
      <c r="K142" s="40"/>
      <c r="M142" s="43"/>
      <c r="N142" s="44"/>
      <c r="O142" s="44"/>
      <c r="P142" s="38"/>
      <c r="Q142" s="38"/>
    </row>
    <row r="143" spans="1:17" s="42" customFormat="1">
      <c r="A143" s="28">
        <v>128</v>
      </c>
      <c r="B143" s="39" t="s">
        <v>198</v>
      </c>
      <c r="C143" s="41" t="s">
        <v>30</v>
      </c>
      <c r="D143" s="40">
        <v>4500</v>
      </c>
      <c r="E143" s="40">
        <v>4400</v>
      </c>
      <c r="F143" s="40">
        <v>5900</v>
      </c>
      <c r="G143" s="40"/>
      <c r="H143" s="40"/>
      <c r="I143" s="40"/>
      <c r="J143" s="40"/>
      <c r="K143" s="40"/>
      <c r="M143" s="43"/>
      <c r="N143" s="44"/>
      <c r="O143" s="44"/>
      <c r="P143" s="38"/>
      <c r="Q143" s="38"/>
    </row>
    <row r="144" spans="1:17" s="42" customFormat="1">
      <c r="A144" s="33">
        <v>129</v>
      </c>
      <c r="B144" s="39" t="s">
        <v>199</v>
      </c>
      <c r="C144" s="41" t="s">
        <v>30</v>
      </c>
      <c r="D144" s="40">
        <v>4500</v>
      </c>
      <c r="E144" s="40">
        <v>4400</v>
      </c>
      <c r="F144" s="40">
        <v>5900</v>
      </c>
      <c r="G144" s="40"/>
      <c r="H144" s="40"/>
      <c r="I144" s="40"/>
      <c r="J144" s="40"/>
      <c r="K144" s="40"/>
      <c r="M144" s="43"/>
      <c r="N144" s="44"/>
      <c r="O144" s="44"/>
      <c r="P144" s="38"/>
      <c r="Q144" s="38"/>
    </row>
    <row r="145" spans="1:17" s="42" customFormat="1">
      <c r="A145" s="28">
        <v>130</v>
      </c>
      <c r="B145" s="39" t="s">
        <v>200</v>
      </c>
      <c r="C145" s="41" t="s">
        <v>30</v>
      </c>
      <c r="D145" s="40">
        <v>4500</v>
      </c>
      <c r="E145" s="40">
        <v>4400</v>
      </c>
      <c r="F145" s="40">
        <v>5900</v>
      </c>
      <c r="G145" s="40"/>
      <c r="H145" s="40"/>
      <c r="I145" s="40"/>
      <c r="J145" s="40"/>
      <c r="K145" s="40"/>
      <c r="M145" s="43"/>
      <c r="N145" s="44"/>
      <c r="O145" s="44"/>
      <c r="P145" s="38"/>
      <c r="Q145" s="38"/>
    </row>
    <row r="146" spans="1:17" s="42" customFormat="1">
      <c r="A146" s="33">
        <v>131</v>
      </c>
      <c r="B146" s="39" t="s">
        <v>143</v>
      </c>
      <c r="C146" s="41" t="s">
        <v>30</v>
      </c>
      <c r="D146" s="40">
        <v>4500</v>
      </c>
      <c r="E146" s="40">
        <v>4400</v>
      </c>
      <c r="F146" s="40">
        <v>5900</v>
      </c>
      <c r="G146" s="40">
        <v>3000</v>
      </c>
      <c r="H146" s="40">
        <f t="shared" si="4"/>
        <v>1500</v>
      </c>
      <c r="I146" s="40"/>
      <c r="J146" s="40"/>
      <c r="K146" s="40">
        <f t="shared" si="7"/>
        <v>6700</v>
      </c>
      <c r="M146" s="43"/>
      <c r="N146" s="44">
        <v>3600</v>
      </c>
      <c r="O146" s="44">
        <v>3400</v>
      </c>
      <c r="P146" s="38">
        <f t="shared" si="6"/>
        <v>25</v>
      </c>
      <c r="Q146" s="38">
        <f t="shared" si="6"/>
        <v>29.411764705882348</v>
      </c>
    </row>
    <row r="147" spans="1:17" s="42" customFormat="1">
      <c r="A147" s="28">
        <v>132</v>
      </c>
      <c r="B147" s="39" t="s">
        <v>144</v>
      </c>
      <c r="C147" s="41" t="s">
        <v>30</v>
      </c>
      <c r="D147" s="40">
        <v>2000</v>
      </c>
      <c r="E147" s="40">
        <v>1900</v>
      </c>
      <c r="F147" s="40">
        <v>2600</v>
      </c>
      <c r="G147" s="40">
        <v>1000</v>
      </c>
      <c r="H147" s="40">
        <f t="shared" si="4"/>
        <v>1000</v>
      </c>
      <c r="I147" s="40"/>
      <c r="J147" s="40"/>
      <c r="K147" s="40">
        <f t="shared" si="7"/>
        <v>3000</v>
      </c>
      <c r="M147" s="43"/>
      <c r="N147" s="44">
        <v>1200</v>
      </c>
      <c r="O147" s="44">
        <v>1200</v>
      </c>
      <c r="P147" s="38">
        <f t="shared" si="6"/>
        <v>66.666666666666686</v>
      </c>
      <c r="Q147" s="38">
        <f t="shared" si="6"/>
        <v>58.333333333333314</v>
      </c>
    </row>
    <row r="148" spans="1:17" s="42" customFormat="1">
      <c r="A148" s="33">
        <v>133</v>
      </c>
      <c r="B148" s="39" t="s">
        <v>145</v>
      </c>
      <c r="C148" s="41" t="s">
        <v>30</v>
      </c>
      <c r="D148" s="40">
        <v>55000</v>
      </c>
      <c r="E148" s="40">
        <v>53900</v>
      </c>
      <c r="F148" s="40">
        <v>71500</v>
      </c>
      <c r="G148" s="40">
        <v>44000</v>
      </c>
      <c r="H148" s="40">
        <f t="shared" ref="H148:H177" si="8">D148-G148</f>
        <v>11000</v>
      </c>
      <c r="I148" s="40"/>
      <c r="J148" s="40"/>
      <c r="K148" s="40">
        <f t="shared" si="7"/>
        <v>82500</v>
      </c>
      <c r="M148" s="43"/>
      <c r="N148" s="44">
        <v>53200</v>
      </c>
      <c r="O148" s="44">
        <v>52100</v>
      </c>
      <c r="P148" s="38">
        <f t="shared" si="6"/>
        <v>3.383458646616532</v>
      </c>
      <c r="Q148" s="38">
        <f t="shared" si="6"/>
        <v>3.4548944337811918</v>
      </c>
    </row>
    <row r="149" spans="1:17" s="42" customFormat="1">
      <c r="A149" s="28">
        <v>134</v>
      </c>
      <c r="B149" s="39" t="str">
        <f>'[1]калькул 01,05,2023'!B358</f>
        <v>Повторная консультация врача косметолога</v>
      </c>
      <c r="C149" s="41" t="s">
        <v>30</v>
      </c>
      <c r="D149" s="40">
        <v>38000</v>
      </c>
      <c r="E149" s="40">
        <v>37200</v>
      </c>
      <c r="F149" s="40">
        <v>49400</v>
      </c>
      <c r="G149" s="40">
        <v>22000</v>
      </c>
      <c r="H149" s="40">
        <f t="shared" si="8"/>
        <v>16000</v>
      </c>
      <c r="I149" s="40"/>
      <c r="J149" s="40"/>
      <c r="K149" s="40">
        <f t="shared" si="7"/>
        <v>57000</v>
      </c>
      <c r="M149" s="43"/>
      <c r="N149" s="44">
        <v>26700</v>
      </c>
      <c r="O149" s="44">
        <v>26200</v>
      </c>
      <c r="P149" s="38">
        <f t="shared" si="6"/>
        <v>42.322097378277135</v>
      </c>
      <c r="Q149" s="38">
        <f t="shared" si="6"/>
        <v>41.984732824427482</v>
      </c>
    </row>
    <row r="150" spans="1:17" s="42" customFormat="1">
      <c r="A150" s="33">
        <v>135</v>
      </c>
      <c r="B150" s="46" t="s">
        <v>146</v>
      </c>
      <c r="C150" s="41" t="s">
        <v>30</v>
      </c>
      <c r="D150" s="40">
        <v>115800</v>
      </c>
      <c r="E150" s="40">
        <v>113500</v>
      </c>
      <c r="F150" s="40">
        <v>150500</v>
      </c>
      <c r="G150" s="40">
        <v>88300</v>
      </c>
      <c r="H150" s="40">
        <f t="shared" si="8"/>
        <v>27500</v>
      </c>
      <c r="I150" s="40"/>
      <c r="J150" s="40"/>
      <c r="K150" s="40">
        <f t="shared" si="7"/>
        <v>173700</v>
      </c>
      <c r="M150" s="43"/>
      <c r="N150" s="44">
        <v>106800</v>
      </c>
      <c r="O150" s="44">
        <v>104600</v>
      </c>
      <c r="P150" s="38">
        <f t="shared" si="6"/>
        <v>8.4269662921348356</v>
      </c>
      <c r="Q150" s="38">
        <f t="shared" si="6"/>
        <v>8.508604206500948</v>
      </c>
    </row>
    <row r="151" spans="1:17" s="42" customFormat="1">
      <c r="A151" s="28">
        <v>136</v>
      </c>
      <c r="B151" s="46" t="s">
        <v>147</v>
      </c>
      <c r="C151" s="41" t="s">
        <v>30</v>
      </c>
      <c r="D151" s="40">
        <v>57800</v>
      </c>
      <c r="E151" s="40">
        <v>56700</v>
      </c>
      <c r="F151" s="40">
        <v>75100</v>
      </c>
      <c r="G151" s="40">
        <v>44100</v>
      </c>
      <c r="H151" s="40">
        <f t="shared" si="8"/>
        <v>13700</v>
      </c>
      <c r="I151" s="40"/>
      <c r="J151" s="40"/>
      <c r="K151" s="40">
        <f t="shared" si="7"/>
        <v>86700</v>
      </c>
      <c r="M151" s="43"/>
      <c r="N151" s="44">
        <v>53400</v>
      </c>
      <c r="O151" s="44">
        <v>52200</v>
      </c>
      <c r="P151" s="38">
        <f t="shared" si="6"/>
        <v>8.2397003745318358</v>
      </c>
      <c r="Q151" s="38">
        <f t="shared" si="6"/>
        <v>8.6206896551724128</v>
      </c>
    </row>
    <row r="152" spans="1:17" s="42" customFormat="1">
      <c r="A152" s="33">
        <v>137</v>
      </c>
      <c r="B152" s="47" t="s">
        <v>148</v>
      </c>
      <c r="C152" s="41" t="s">
        <v>30</v>
      </c>
      <c r="D152" s="40">
        <v>40500</v>
      </c>
      <c r="E152" s="40">
        <v>39700</v>
      </c>
      <c r="F152" s="40">
        <v>52700</v>
      </c>
      <c r="G152" s="40">
        <v>29400</v>
      </c>
      <c r="H152" s="40">
        <f t="shared" si="8"/>
        <v>11100</v>
      </c>
      <c r="I152" s="40"/>
      <c r="J152" s="40"/>
      <c r="K152" s="40">
        <f t="shared" si="7"/>
        <v>60700</v>
      </c>
      <c r="M152" s="43"/>
      <c r="N152" s="44">
        <v>35700</v>
      </c>
      <c r="O152" s="44">
        <v>35000</v>
      </c>
      <c r="P152" s="38">
        <f t="shared" si="6"/>
        <v>13.445378151260499</v>
      </c>
      <c r="Q152" s="38">
        <f t="shared" si="6"/>
        <v>13.428571428571431</v>
      </c>
    </row>
    <row r="153" spans="1:17" s="42" customFormat="1" ht="32.25">
      <c r="A153" s="28">
        <v>138</v>
      </c>
      <c r="B153" s="46" t="s">
        <v>149</v>
      </c>
      <c r="C153" s="41" t="s">
        <v>30</v>
      </c>
      <c r="D153" s="40">
        <v>224800</v>
      </c>
      <c r="E153" s="40">
        <v>220400</v>
      </c>
      <c r="F153" s="40">
        <v>292200</v>
      </c>
      <c r="G153" s="40">
        <v>176700</v>
      </c>
      <c r="H153" s="40">
        <f t="shared" si="8"/>
        <v>48100</v>
      </c>
      <c r="I153" s="40"/>
      <c r="J153" s="40"/>
      <c r="K153" s="40">
        <f t="shared" si="7"/>
        <v>337200</v>
      </c>
      <c r="M153" s="43"/>
      <c r="N153" s="44">
        <v>214600</v>
      </c>
      <c r="O153" s="44">
        <v>210400</v>
      </c>
      <c r="P153" s="38">
        <f t="shared" ref="P153:Q177" si="9">(D153/N153*100)-100</f>
        <v>4.753028890959925</v>
      </c>
      <c r="Q153" s="38">
        <f t="shared" si="9"/>
        <v>4.7528517110266222</v>
      </c>
    </row>
    <row r="154" spans="1:17" s="42" customFormat="1">
      <c r="A154" s="33">
        <v>139</v>
      </c>
      <c r="B154" s="46" t="s">
        <v>150</v>
      </c>
      <c r="C154" s="41" t="s">
        <v>30</v>
      </c>
      <c r="D154" s="40">
        <v>224800</v>
      </c>
      <c r="E154" s="40">
        <v>220400</v>
      </c>
      <c r="F154" s="40">
        <v>292200</v>
      </c>
      <c r="G154" s="40">
        <v>176700</v>
      </c>
      <c r="H154" s="40">
        <f t="shared" si="8"/>
        <v>48100</v>
      </c>
      <c r="I154" s="40"/>
      <c r="J154" s="40"/>
      <c r="K154" s="40">
        <f t="shared" si="7"/>
        <v>337200</v>
      </c>
      <c r="M154" s="43"/>
      <c r="N154" s="44">
        <v>214600</v>
      </c>
      <c r="O154" s="44">
        <v>210400</v>
      </c>
      <c r="P154" s="38">
        <f t="shared" si="9"/>
        <v>4.753028890959925</v>
      </c>
      <c r="Q154" s="38">
        <f t="shared" si="9"/>
        <v>4.7528517110266222</v>
      </c>
    </row>
    <row r="155" spans="1:17" s="42" customFormat="1">
      <c r="A155" s="28">
        <v>140</v>
      </c>
      <c r="B155" s="48" t="s">
        <v>151</v>
      </c>
      <c r="C155" s="41" t="s">
        <v>30</v>
      </c>
      <c r="D155" s="40">
        <v>115800</v>
      </c>
      <c r="E155" s="40">
        <v>113500</v>
      </c>
      <c r="F155" s="40">
        <v>150500</v>
      </c>
      <c r="G155" s="40">
        <v>88300</v>
      </c>
      <c r="H155" s="40">
        <f t="shared" si="8"/>
        <v>27500</v>
      </c>
      <c r="I155" s="40"/>
      <c r="J155" s="40"/>
      <c r="K155" s="40">
        <f t="shared" si="7"/>
        <v>173700</v>
      </c>
      <c r="M155" s="43"/>
      <c r="N155" s="44">
        <v>107100</v>
      </c>
      <c r="O155" s="44">
        <v>105000</v>
      </c>
      <c r="P155" s="38">
        <f t="shared" si="9"/>
        <v>8.1232492997198875</v>
      </c>
      <c r="Q155" s="38">
        <f t="shared" si="9"/>
        <v>8.0952380952380878</v>
      </c>
    </row>
    <row r="156" spans="1:17" s="42" customFormat="1">
      <c r="A156" s="33">
        <v>141</v>
      </c>
      <c r="B156" s="48" t="s">
        <v>152</v>
      </c>
      <c r="C156" s="41" t="s">
        <v>30</v>
      </c>
      <c r="D156" s="40">
        <v>115800</v>
      </c>
      <c r="E156" s="40">
        <v>113500</v>
      </c>
      <c r="F156" s="40">
        <v>150500</v>
      </c>
      <c r="G156" s="40">
        <v>88300</v>
      </c>
      <c r="H156" s="40">
        <f t="shared" si="8"/>
        <v>27500</v>
      </c>
      <c r="I156" s="40"/>
      <c r="J156" s="40"/>
      <c r="K156" s="40">
        <f t="shared" ref="K156:K177" si="10">MROUND(SUM(D156*1.5,-50),100)</f>
        <v>173700</v>
      </c>
      <c r="M156" s="43"/>
      <c r="N156" s="44">
        <v>107100</v>
      </c>
      <c r="O156" s="44">
        <v>105000</v>
      </c>
      <c r="P156" s="38">
        <f t="shared" si="9"/>
        <v>8.1232492997198875</v>
      </c>
      <c r="Q156" s="38">
        <f t="shared" si="9"/>
        <v>8.0952380952380878</v>
      </c>
    </row>
    <row r="157" spans="1:17" s="42" customFormat="1">
      <c r="A157" s="28">
        <v>142</v>
      </c>
      <c r="B157" s="48" t="str">
        <f>'[1]калькул 01,05,2023'!B382</f>
        <v>Ботулинотерапия (1 ед-ца)</v>
      </c>
      <c r="C157" s="41" t="s">
        <v>30</v>
      </c>
      <c r="D157" s="40">
        <v>20000</v>
      </c>
      <c r="E157" s="40">
        <v>19600</v>
      </c>
      <c r="F157" s="40">
        <v>26000</v>
      </c>
      <c r="G157" s="40">
        <v>88300</v>
      </c>
      <c r="H157" s="40">
        <f t="shared" si="8"/>
        <v>-68300</v>
      </c>
      <c r="I157" s="40"/>
      <c r="J157" s="40"/>
      <c r="K157" s="40">
        <f t="shared" si="10"/>
        <v>30000</v>
      </c>
      <c r="M157" s="43"/>
      <c r="N157" s="44">
        <v>107100</v>
      </c>
      <c r="O157" s="44">
        <v>105000</v>
      </c>
      <c r="P157" s="38">
        <f t="shared" si="9"/>
        <v>-81.325863678804851</v>
      </c>
      <c r="Q157" s="38">
        <f t="shared" si="9"/>
        <v>-81.333333333333329</v>
      </c>
    </row>
    <row r="158" spans="1:17" s="42" customFormat="1">
      <c r="A158" s="33">
        <v>143</v>
      </c>
      <c r="B158" s="48" t="str">
        <f>'[1]калькул 01,05,2023'!B385</f>
        <v>Лечение гипергидроза (1 ед-ца)</v>
      </c>
      <c r="C158" s="41" t="s">
        <v>30</v>
      </c>
      <c r="D158" s="40">
        <v>15000</v>
      </c>
      <c r="E158" s="40">
        <v>14700</v>
      </c>
      <c r="F158" s="40">
        <v>19500</v>
      </c>
      <c r="G158" s="40">
        <v>132500</v>
      </c>
      <c r="H158" s="40">
        <f t="shared" si="8"/>
        <v>-117500</v>
      </c>
      <c r="I158" s="40"/>
      <c r="J158" s="40"/>
      <c r="K158" s="40">
        <f t="shared" si="10"/>
        <v>22500</v>
      </c>
      <c r="M158" s="43"/>
      <c r="N158" s="44">
        <v>159900</v>
      </c>
      <c r="O158" s="44">
        <v>156800</v>
      </c>
      <c r="P158" s="38">
        <f t="shared" si="9"/>
        <v>-90.619136960600372</v>
      </c>
      <c r="Q158" s="38">
        <f t="shared" si="9"/>
        <v>-90.625</v>
      </c>
    </row>
    <row r="159" spans="1:17" s="42" customFormat="1">
      <c r="A159" s="28">
        <v>144</v>
      </c>
      <c r="B159" s="48" t="s">
        <v>153</v>
      </c>
      <c r="C159" s="41" t="s">
        <v>30</v>
      </c>
      <c r="D159" s="40">
        <v>115800</v>
      </c>
      <c r="E159" s="40">
        <v>113500</v>
      </c>
      <c r="F159" s="40">
        <v>150500</v>
      </c>
      <c r="G159" s="40">
        <v>88300</v>
      </c>
      <c r="H159" s="40">
        <f t="shared" si="8"/>
        <v>27500</v>
      </c>
      <c r="I159" s="40"/>
      <c r="J159" s="40"/>
      <c r="K159" s="40">
        <f t="shared" si="10"/>
        <v>173700</v>
      </c>
      <c r="M159" s="43"/>
      <c r="N159" s="44">
        <v>106800</v>
      </c>
      <c r="O159" s="44">
        <v>104700</v>
      </c>
      <c r="P159" s="38">
        <f t="shared" si="9"/>
        <v>8.4269662921348356</v>
      </c>
      <c r="Q159" s="38">
        <f t="shared" si="9"/>
        <v>8.4049665711556827</v>
      </c>
    </row>
    <row r="160" spans="1:17" s="42" customFormat="1">
      <c r="A160" s="33">
        <v>145</v>
      </c>
      <c r="B160" s="48" t="s">
        <v>154</v>
      </c>
      <c r="C160" s="41" t="s">
        <v>30</v>
      </c>
      <c r="D160" s="40">
        <v>57800</v>
      </c>
      <c r="E160" s="40">
        <v>56700</v>
      </c>
      <c r="F160" s="40">
        <v>75100</v>
      </c>
      <c r="G160" s="40">
        <v>44100</v>
      </c>
      <c r="H160" s="40">
        <f t="shared" si="8"/>
        <v>13700</v>
      </c>
      <c r="I160" s="40"/>
      <c r="J160" s="40"/>
      <c r="K160" s="40">
        <f t="shared" si="10"/>
        <v>86700</v>
      </c>
      <c r="M160" s="43"/>
      <c r="N160" s="44">
        <v>53400</v>
      </c>
      <c r="O160" s="44">
        <v>52300</v>
      </c>
      <c r="P160" s="38">
        <f t="shared" si="9"/>
        <v>8.2397003745318358</v>
      </c>
      <c r="Q160" s="38">
        <f t="shared" si="9"/>
        <v>8.4130019120458854</v>
      </c>
    </row>
    <row r="161" spans="1:17" s="42" customFormat="1">
      <c r="A161" s="28">
        <v>146</v>
      </c>
      <c r="B161" s="48" t="s">
        <v>155</v>
      </c>
      <c r="C161" s="41" t="s">
        <v>30</v>
      </c>
      <c r="D161" s="40">
        <v>167000</v>
      </c>
      <c r="E161" s="40">
        <v>163700</v>
      </c>
      <c r="F161" s="40">
        <v>217100</v>
      </c>
      <c r="G161" s="40">
        <v>132500</v>
      </c>
      <c r="H161" s="40">
        <f t="shared" si="8"/>
        <v>34500</v>
      </c>
      <c r="I161" s="40"/>
      <c r="J161" s="40"/>
      <c r="K161" s="40">
        <f t="shared" si="10"/>
        <v>250500</v>
      </c>
      <c r="M161" s="43"/>
      <c r="N161" s="44">
        <v>160500</v>
      </c>
      <c r="O161" s="44">
        <v>157300</v>
      </c>
      <c r="P161" s="38">
        <f t="shared" si="9"/>
        <v>4.0498442367601086</v>
      </c>
      <c r="Q161" s="38">
        <f t="shared" si="9"/>
        <v>4.0686586141131613</v>
      </c>
    </row>
    <row r="162" spans="1:17" s="42" customFormat="1">
      <c r="A162" s="33">
        <v>147</v>
      </c>
      <c r="B162" s="48" t="s">
        <v>156</v>
      </c>
      <c r="C162" s="41" t="s">
        <v>30</v>
      </c>
      <c r="D162" s="40">
        <v>167000</v>
      </c>
      <c r="E162" s="40">
        <v>163700</v>
      </c>
      <c r="F162" s="40">
        <v>217100</v>
      </c>
      <c r="G162" s="40">
        <v>132500</v>
      </c>
      <c r="H162" s="40">
        <f t="shared" si="8"/>
        <v>34500</v>
      </c>
      <c r="I162" s="40"/>
      <c r="J162" s="40"/>
      <c r="K162" s="40">
        <f t="shared" si="10"/>
        <v>250500</v>
      </c>
      <c r="M162" s="43"/>
      <c r="N162" s="44">
        <v>160500</v>
      </c>
      <c r="O162" s="44">
        <v>157300</v>
      </c>
      <c r="P162" s="38">
        <f t="shared" si="9"/>
        <v>4.0498442367601086</v>
      </c>
      <c r="Q162" s="38">
        <f t="shared" si="9"/>
        <v>4.0686586141131613</v>
      </c>
    </row>
    <row r="163" spans="1:17" s="42" customFormat="1">
      <c r="A163" s="28">
        <v>148</v>
      </c>
      <c r="B163" s="48" t="s">
        <v>157</v>
      </c>
      <c r="C163" s="41" t="s">
        <v>30</v>
      </c>
      <c r="D163" s="40">
        <v>115800</v>
      </c>
      <c r="E163" s="40">
        <v>113500</v>
      </c>
      <c r="F163" s="40">
        <v>150500</v>
      </c>
      <c r="G163" s="40">
        <v>88300</v>
      </c>
      <c r="H163" s="40">
        <f t="shared" si="8"/>
        <v>27500</v>
      </c>
      <c r="I163" s="40"/>
      <c r="J163" s="40"/>
      <c r="K163" s="40">
        <f t="shared" si="10"/>
        <v>173700</v>
      </c>
      <c r="M163" s="43"/>
      <c r="N163" s="44">
        <v>106800</v>
      </c>
      <c r="O163" s="44">
        <v>104700</v>
      </c>
      <c r="P163" s="38">
        <f t="shared" si="9"/>
        <v>8.4269662921348356</v>
      </c>
      <c r="Q163" s="38">
        <f t="shared" si="9"/>
        <v>8.4049665711556827</v>
      </c>
    </row>
    <row r="164" spans="1:17" s="42" customFormat="1">
      <c r="A164" s="33">
        <v>149</v>
      </c>
      <c r="B164" s="48" t="s">
        <v>158</v>
      </c>
      <c r="C164" s="41" t="s">
        <v>30</v>
      </c>
      <c r="D164" s="40">
        <v>443000</v>
      </c>
      <c r="E164" s="40">
        <v>434300</v>
      </c>
      <c r="F164" s="40">
        <v>575900</v>
      </c>
      <c r="G164" s="40">
        <v>353400</v>
      </c>
      <c r="H164" s="40">
        <f t="shared" si="8"/>
        <v>89600</v>
      </c>
      <c r="I164" s="40"/>
      <c r="J164" s="40"/>
      <c r="K164" s="40">
        <f t="shared" si="10"/>
        <v>664500</v>
      </c>
      <c r="M164" s="43"/>
      <c r="N164" s="44">
        <v>426200</v>
      </c>
      <c r="O164" s="44">
        <v>417900</v>
      </c>
      <c r="P164" s="38">
        <f t="shared" si="9"/>
        <v>3.9418113561708168</v>
      </c>
      <c r="Q164" s="38">
        <f t="shared" si="9"/>
        <v>3.924383823881314</v>
      </c>
    </row>
    <row r="165" spans="1:17" s="42" customFormat="1">
      <c r="A165" s="28">
        <v>150</v>
      </c>
      <c r="B165" s="48" t="s">
        <v>159</v>
      </c>
      <c r="C165" s="41" t="s">
        <v>30</v>
      </c>
      <c r="D165" s="40">
        <v>443000</v>
      </c>
      <c r="E165" s="40">
        <v>434300</v>
      </c>
      <c r="F165" s="40">
        <v>575900</v>
      </c>
      <c r="G165" s="40">
        <v>353400</v>
      </c>
      <c r="H165" s="40">
        <f t="shared" si="8"/>
        <v>89600</v>
      </c>
      <c r="I165" s="40"/>
      <c r="J165" s="40"/>
      <c r="K165" s="40">
        <f t="shared" si="10"/>
        <v>664500</v>
      </c>
      <c r="M165" s="43"/>
      <c r="N165" s="44">
        <v>426200</v>
      </c>
      <c r="O165" s="44">
        <v>417900</v>
      </c>
      <c r="P165" s="38">
        <f t="shared" si="9"/>
        <v>3.9418113561708168</v>
      </c>
      <c r="Q165" s="38">
        <f t="shared" si="9"/>
        <v>3.924383823881314</v>
      </c>
    </row>
    <row r="166" spans="1:17" s="42" customFormat="1">
      <c r="A166" s="33">
        <v>151</v>
      </c>
      <c r="B166" s="48" t="s">
        <v>160</v>
      </c>
      <c r="C166" s="41" t="s">
        <v>30</v>
      </c>
      <c r="D166" s="40">
        <v>173800</v>
      </c>
      <c r="E166" s="40">
        <v>170300</v>
      </c>
      <c r="F166" s="40">
        <v>225900</v>
      </c>
      <c r="G166" s="40">
        <v>132500</v>
      </c>
      <c r="H166" s="40">
        <f t="shared" si="8"/>
        <v>41300</v>
      </c>
      <c r="I166" s="40"/>
      <c r="J166" s="40"/>
      <c r="K166" s="40">
        <f t="shared" si="10"/>
        <v>260700</v>
      </c>
      <c r="M166" s="43"/>
      <c r="N166" s="44">
        <v>160200</v>
      </c>
      <c r="O166" s="44">
        <v>157000</v>
      </c>
      <c r="P166" s="38">
        <f t="shared" si="9"/>
        <v>8.4893882646691594</v>
      </c>
      <c r="Q166" s="38">
        <f t="shared" si="9"/>
        <v>8.4713375796178383</v>
      </c>
    </row>
    <row r="167" spans="1:17" s="42" customFormat="1">
      <c r="A167" s="28">
        <v>152</v>
      </c>
      <c r="B167" s="48" t="s">
        <v>161</v>
      </c>
      <c r="C167" s="41" t="s">
        <v>30</v>
      </c>
      <c r="D167" s="40">
        <v>115800</v>
      </c>
      <c r="E167" s="40">
        <v>113500</v>
      </c>
      <c r="F167" s="40">
        <v>150500</v>
      </c>
      <c r="G167" s="40">
        <v>88300</v>
      </c>
      <c r="H167" s="40">
        <f t="shared" si="8"/>
        <v>27500</v>
      </c>
      <c r="I167" s="40"/>
      <c r="J167" s="40"/>
      <c r="K167" s="40">
        <f t="shared" si="10"/>
        <v>173700</v>
      </c>
      <c r="M167" s="43"/>
      <c r="N167" s="44">
        <v>106800</v>
      </c>
      <c r="O167" s="44">
        <v>104700</v>
      </c>
      <c r="P167" s="38">
        <f t="shared" si="9"/>
        <v>8.4269662921348356</v>
      </c>
      <c r="Q167" s="38">
        <f t="shared" si="9"/>
        <v>8.4049665711556827</v>
      </c>
    </row>
    <row r="168" spans="1:17" s="42" customFormat="1">
      <c r="A168" s="33">
        <v>153</v>
      </c>
      <c r="B168" s="48" t="s">
        <v>162</v>
      </c>
      <c r="C168" s="41" t="s">
        <v>30</v>
      </c>
      <c r="D168" s="40">
        <v>57800</v>
      </c>
      <c r="E168" s="40">
        <v>56700</v>
      </c>
      <c r="F168" s="40">
        <v>75100</v>
      </c>
      <c r="G168" s="40">
        <v>44100</v>
      </c>
      <c r="H168" s="40">
        <f t="shared" si="8"/>
        <v>13700</v>
      </c>
      <c r="I168" s="40"/>
      <c r="J168" s="40"/>
      <c r="K168" s="40">
        <f t="shared" si="10"/>
        <v>86700</v>
      </c>
      <c r="M168" s="43"/>
      <c r="N168" s="44">
        <v>53400</v>
      </c>
      <c r="O168" s="44">
        <v>52300</v>
      </c>
      <c r="P168" s="38">
        <f t="shared" si="9"/>
        <v>8.2397003745318358</v>
      </c>
      <c r="Q168" s="38">
        <f t="shared" si="9"/>
        <v>8.4130019120458854</v>
      </c>
    </row>
    <row r="169" spans="1:17" s="42" customFormat="1">
      <c r="A169" s="28">
        <v>154</v>
      </c>
      <c r="B169" s="48" t="s">
        <v>163</v>
      </c>
      <c r="C169" s="41" t="s">
        <v>30</v>
      </c>
      <c r="D169" s="40">
        <v>115800</v>
      </c>
      <c r="E169" s="40">
        <v>113500</v>
      </c>
      <c r="F169" s="40">
        <v>150500</v>
      </c>
      <c r="G169" s="40">
        <v>88300</v>
      </c>
      <c r="H169" s="40">
        <f t="shared" si="8"/>
        <v>27500</v>
      </c>
      <c r="I169" s="40"/>
      <c r="J169" s="40"/>
      <c r="K169" s="40">
        <f t="shared" si="10"/>
        <v>173700</v>
      </c>
      <c r="M169" s="43"/>
      <c r="N169" s="44">
        <v>106800</v>
      </c>
      <c r="O169" s="44">
        <v>104700</v>
      </c>
      <c r="P169" s="38">
        <f t="shared" si="9"/>
        <v>8.4269662921348356</v>
      </c>
      <c r="Q169" s="38">
        <f t="shared" si="9"/>
        <v>8.4049665711556827</v>
      </c>
    </row>
    <row r="170" spans="1:17" s="42" customFormat="1">
      <c r="A170" s="33">
        <v>155</v>
      </c>
      <c r="B170" s="48" t="s">
        <v>164</v>
      </c>
      <c r="C170" s="41" t="s">
        <v>30</v>
      </c>
      <c r="D170" s="40">
        <v>115800</v>
      </c>
      <c r="E170" s="40">
        <v>113500</v>
      </c>
      <c r="F170" s="40">
        <v>150500</v>
      </c>
      <c r="G170" s="40">
        <v>88300</v>
      </c>
      <c r="H170" s="40">
        <f t="shared" si="8"/>
        <v>27500</v>
      </c>
      <c r="I170" s="40"/>
      <c r="J170" s="40"/>
      <c r="K170" s="40">
        <f t="shared" si="10"/>
        <v>173700</v>
      </c>
      <c r="M170" s="43"/>
      <c r="N170" s="44">
        <v>106800</v>
      </c>
      <c r="O170" s="44">
        <v>104700</v>
      </c>
      <c r="P170" s="38">
        <f t="shared" si="9"/>
        <v>8.4269662921348356</v>
      </c>
      <c r="Q170" s="38">
        <f t="shared" si="9"/>
        <v>8.4049665711556827</v>
      </c>
    </row>
    <row r="171" spans="1:17" s="42" customFormat="1">
      <c r="A171" s="28">
        <v>156</v>
      </c>
      <c r="B171" s="46" t="str">
        <f>'[1]калькул 01,05,2023'!B424</f>
        <v>Лазеродеструкция пигментного пятна (1 ед-ца)</v>
      </c>
      <c r="C171" s="41" t="s">
        <v>30</v>
      </c>
      <c r="D171" s="40">
        <v>40900</v>
      </c>
      <c r="E171" s="40">
        <v>40100</v>
      </c>
      <c r="F171" s="40">
        <v>53200</v>
      </c>
      <c r="G171" s="40">
        <v>29400</v>
      </c>
      <c r="H171" s="40">
        <f t="shared" si="8"/>
        <v>11500</v>
      </c>
      <c r="I171" s="40"/>
      <c r="J171" s="40"/>
      <c r="K171" s="40">
        <f t="shared" si="10"/>
        <v>61300</v>
      </c>
      <c r="M171" s="43"/>
      <c r="N171" s="44">
        <v>35600</v>
      </c>
      <c r="O171" s="44">
        <v>34900</v>
      </c>
      <c r="P171" s="38">
        <f t="shared" si="9"/>
        <v>14.887640449438194</v>
      </c>
      <c r="Q171" s="38">
        <f t="shared" si="9"/>
        <v>14.899713467048699</v>
      </c>
    </row>
    <row r="172" spans="1:17" s="42" customFormat="1">
      <c r="A172" s="33">
        <v>157</v>
      </c>
      <c r="B172" s="46" t="s">
        <v>165</v>
      </c>
      <c r="C172" s="41" t="s">
        <v>30</v>
      </c>
      <c r="D172" s="40">
        <v>40900</v>
      </c>
      <c r="E172" s="40">
        <v>40100</v>
      </c>
      <c r="F172" s="40">
        <v>53200</v>
      </c>
      <c r="G172" s="40">
        <v>29400</v>
      </c>
      <c r="H172" s="40">
        <f t="shared" si="8"/>
        <v>11500</v>
      </c>
      <c r="I172" s="40"/>
      <c r="J172" s="40"/>
      <c r="K172" s="40">
        <f t="shared" si="10"/>
        <v>61300</v>
      </c>
      <c r="M172" s="43"/>
      <c r="N172" s="44">
        <v>35600</v>
      </c>
      <c r="O172" s="44">
        <v>34900</v>
      </c>
      <c r="P172" s="38">
        <f t="shared" si="9"/>
        <v>14.887640449438194</v>
      </c>
      <c r="Q172" s="38">
        <f t="shared" si="9"/>
        <v>14.899713467048699</v>
      </c>
    </row>
    <row r="173" spans="1:17" s="42" customFormat="1">
      <c r="A173" s="28">
        <v>158</v>
      </c>
      <c r="B173" s="48" t="s">
        <v>166</v>
      </c>
      <c r="C173" s="41" t="s">
        <v>30</v>
      </c>
      <c r="D173" s="40">
        <v>57800</v>
      </c>
      <c r="E173" s="40">
        <v>56700</v>
      </c>
      <c r="F173" s="40">
        <v>75100</v>
      </c>
      <c r="G173" s="40">
        <v>44100</v>
      </c>
      <c r="H173" s="40">
        <f t="shared" si="8"/>
        <v>13700</v>
      </c>
      <c r="I173" s="40"/>
      <c r="J173" s="40"/>
      <c r="K173" s="40">
        <f t="shared" si="10"/>
        <v>86700</v>
      </c>
      <c r="M173" s="43"/>
      <c r="N173" s="44">
        <v>53400</v>
      </c>
      <c r="O173" s="44">
        <v>52300</v>
      </c>
      <c r="P173" s="38">
        <f t="shared" si="9"/>
        <v>8.2397003745318358</v>
      </c>
      <c r="Q173" s="38">
        <f t="shared" si="9"/>
        <v>8.4130019120458854</v>
      </c>
    </row>
    <row r="174" spans="1:17" s="42" customFormat="1">
      <c r="A174" s="33">
        <v>159</v>
      </c>
      <c r="B174" s="48" t="str">
        <f>'[1]калькул 01,05,2023'!B433</f>
        <v>Фракционный CO2 лазер (1 ед-ца)</v>
      </c>
      <c r="C174" s="41" t="s">
        <v>30</v>
      </c>
      <c r="D174" s="40">
        <v>115800</v>
      </c>
      <c r="E174" s="40">
        <v>113500</v>
      </c>
      <c r="F174" s="40">
        <v>150500</v>
      </c>
      <c r="G174" s="40">
        <v>88300</v>
      </c>
      <c r="H174" s="40">
        <f t="shared" si="8"/>
        <v>27500</v>
      </c>
      <c r="I174" s="40"/>
      <c r="J174" s="40"/>
      <c r="K174" s="40">
        <f t="shared" si="10"/>
        <v>173700</v>
      </c>
      <c r="M174" s="43"/>
      <c r="N174" s="44">
        <v>106800</v>
      </c>
      <c r="O174" s="44">
        <v>104700</v>
      </c>
      <c r="P174" s="38">
        <f t="shared" si="9"/>
        <v>8.4269662921348356</v>
      </c>
      <c r="Q174" s="38">
        <f t="shared" si="9"/>
        <v>8.4049665711556827</v>
      </c>
    </row>
    <row r="175" spans="1:17" s="42" customFormat="1">
      <c r="A175" s="28">
        <v>160</v>
      </c>
      <c r="B175" s="48" t="s">
        <v>167</v>
      </c>
      <c r="C175" s="41" t="s">
        <v>30</v>
      </c>
      <c r="D175" s="40">
        <v>57800</v>
      </c>
      <c r="E175" s="40">
        <v>56700</v>
      </c>
      <c r="F175" s="40">
        <v>75100</v>
      </c>
      <c r="G175" s="40">
        <v>44100</v>
      </c>
      <c r="H175" s="40">
        <f t="shared" si="8"/>
        <v>13700</v>
      </c>
      <c r="I175" s="40"/>
      <c r="J175" s="40"/>
      <c r="K175" s="40">
        <f t="shared" si="10"/>
        <v>86700</v>
      </c>
      <c r="M175" s="43"/>
      <c r="N175" s="44">
        <v>53400</v>
      </c>
      <c r="O175" s="44">
        <v>52300</v>
      </c>
      <c r="P175" s="38">
        <f t="shared" si="9"/>
        <v>8.2397003745318358</v>
      </c>
      <c r="Q175" s="38">
        <f t="shared" si="9"/>
        <v>8.4130019120458854</v>
      </c>
    </row>
    <row r="176" spans="1:17" s="42" customFormat="1">
      <c r="A176" s="33">
        <v>161</v>
      </c>
      <c r="B176" s="46" t="s">
        <v>168</v>
      </c>
      <c r="C176" s="41" t="s">
        <v>30</v>
      </c>
      <c r="D176" s="40">
        <v>74900</v>
      </c>
      <c r="E176" s="40">
        <v>73500</v>
      </c>
      <c r="F176" s="40">
        <v>97400</v>
      </c>
      <c r="G176" s="40">
        <v>58900</v>
      </c>
      <c r="H176" s="40">
        <f t="shared" si="8"/>
        <v>16000</v>
      </c>
      <c r="I176" s="40"/>
      <c r="J176" s="40"/>
      <c r="K176" s="40">
        <f t="shared" si="10"/>
        <v>112300</v>
      </c>
      <c r="M176" s="43"/>
      <c r="N176" s="44">
        <v>71200</v>
      </c>
      <c r="O176" s="44">
        <v>69800</v>
      </c>
      <c r="P176" s="38">
        <f t="shared" si="9"/>
        <v>5.1966292134831349</v>
      </c>
      <c r="Q176" s="38">
        <f t="shared" si="9"/>
        <v>5.3008595988538616</v>
      </c>
    </row>
    <row r="177" spans="1:17">
      <c r="A177" s="28">
        <v>162</v>
      </c>
      <c r="B177" s="48" t="s">
        <v>169</v>
      </c>
      <c r="C177" s="37" t="s">
        <v>30</v>
      </c>
      <c r="D177" s="30">
        <v>167000</v>
      </c>
      <c r="E177" s="30">
        <v>163700</v>
      </c>
      <c r="F177" s="30">
        <v>217100</v>
      </c>
      <c r="G177" s="30">
        <v>132500</v>
      </c>
      <c r="H177" s="30">
        <f t="shared" si="8"/>
        <v>34500</v>
      </c>
      <c r="I177" s="30"/>
      <c r="J177" s="30"/>
      <c r="K177" s="30">
        <f t="shared" si="10"/>
        <v>250500</v>
      </c>
      <c r="M177" s="31"/>
      <c r="N177" s="27">
        <v>159900</v>
      </c>
      <c r="O177" s="27">
        <v>156800</v>
      </c>
      <c r="P177" s="38">
        <f t="shared" si="9"/>
        <v>4.440275171982492</v>
      </c>
      <c r="Q177" s="38">
        <f t="shared" si="9"/>
        <v>4.4005102040816269</v>
      </c>
    </row>
    <row r="178" spans="1:17">
      <c r="A178" s="33">
        <v>163</v>
      </c>
      <c r="B178" s="46" t="str">
        <f>'[1]калькул 01,05,2023'!B446</f>
        <v xml:space="preserve"> Лазерное удаление  добр образ  до 1 см (1 элемент)</v>
      </c>
      <c r="C178" s="37" t="s">
        <v>30</v>
      </c>
      <c r="D178" s="49">
        <v>42500</v>
      </c>
      <c r="E178" s="49">
        <v>41700</v>
      </c>
      <c r="F178" s="49">
        <v>55300</v>
      </c>
      <c r="G178" s="50"/>
      <c r="H178" s="50"/>
      <c r="I178" s="50"/>
      <c r="J178" s="50"/>
      <c r="K178" s="50"/>
      <c r="N178" s="51">
        <v>43500</v>
      </c>
      <c r="O178" s="51">
        <v>42700</v>
      </c>
      <c r="P178" s="52">
        <f t="shared" ref="P178:Q207" si="11">(D178/N178*100)-100</f>
        <v>-2.2988505747126453</v>
      </c>
      <c r="Q178" s="52">
        <f t="shared" si="11"/>
        <v>-2.3419203747072572</v>
      </c>
    </row>
    <row r="179" spans="1:17">
      <c r="A179" s="28">
        <v>164</v>
      </c>
      <c r="B179" s="46" t="str">
        <f>'[1]калькул 01,05,2023'!B449</f>
        <v xml:space="preserve"> Лазерное удаление  добр образ  до 10 см (1 элемент)</v>
      </c>
      <c r="C179" s="37" t="s">
        <v>30</v>
      </c>
      <c r="D179" s="49">
        <v>59500</v>
      </c>
      <c r="E179" s="49">
        <v>58400</v>
      </c>
      <c r="F179" s="49">
        <v>77400</v>
      </c>
      <c r="G179" s="50"/>
      <c r="H179" s="50"/>
      <c r="I179" s="50"/>
      <c r="J179" s="50"/>
      <c r="K179" s="50"/>
      <c r="N179" s="51">
        <v>61000</v>
      </c>
      <c r="O179" s="51">
        <v>59800</v>
      </c>
      <c r="P179" s="52">
        <f t="shared" si="11"/>
        <v>-2.4590163934426243</v>
      </c>
      <c r="Q179" s="52">
        <f t="shared" si="11"/>
        <v>-2.3411371237458241</v>
      </c>
    </row>
    <row r="180" spans="1:17">
      <c r="A180" s="33">
        <v>165</v>
      </c>
      <c r="B180" s="46" t="str">
        <f>'[1]калькул 01,05,2023'!B452</f>
        <v>Рубец до 1 см (1 элемент)</v>
      </c>
      <c r="C180" s="37" t="s">
        <v>30</v>
      </c>
      <c r="D180" s="49">
        <v>42500</v>
      </c>
      <c r="E180" s="49">
        <v>41700</v>
      </c>
      <c r="F180" s="49">
        <v>55300</v>
      </c>
      <c r="G180" s="50"/>
      <c r="H180" s="50"/>
      <c r="I180" s="50"/>
      <c r="J180" s="50"/>
      <c r="K180" s="50"/>
      <c r="N180" s="51">
        <v>43500</v>
      </c>
      <c r="O180" s="51">
        <v>42700</v>
      </c>
      <c r="P180" s="52">
        <f t="shared" si="11"/>
        <v>-2.2988505747126453</v>
      </c>
      <c r="Q180" s="52">
        <f t="shared" si="11"/>
        <v>-2.3419203747072572</v>
      </c>
    </row>
    <row r="181" spans="1:17">
      <c r="A181" s="28">
        <v>166</v>
      </c>
      <c r="B181" s="46" t="str">
        <f>'[1]калькул 01,05,2023'!B455</f>
        <v>Рубец 2 см (1 элемент)</v>
      </c>
      <c r="C181" s="37" t="s">
        <v>30</v>
      </c>
      <c r="D181" s="49">
        <v>51000</v>
      </c>
      <c r="E181" s="49">
        <v>50000</v>
      </c>
      <c r="F181" s="49">
        <v>66300</v>
      </c>
      <c r="G181" s="50"/>
      <c r="H181" s="50"/>
      <c r="I181" s="50"/>
      <c r="J181" s="50"/>
      <c r="K181" s="50"/>
      <c r="N181" s="51">
        <v>52200</v>
      </c>
      <c r="O181" s="51">
        <v>51200</v>
      </c>
      <c r="P181" s="52">
        <f t="shared" si="11"/>
        <v>-2.2988505747126453</v>
      </c>
      <c r="Q181" s="52">
        <f t="shared" si="11"/>
        <v>-2.34375</v>
      </c>
    </row>
    <row r="182" spans="1:17">
      <c r="A182" s="33">
        <v>167</v>
      </c>
      <c r="B182" s="46" t="str">
        <f>'[1]калькул 01,05,2023'!B458</f>
        <v>Рубец 3 см (1 элемент)</v>
      </c>
      <c r="C182" s="37" t="s">
        <v>30</v>
      </c>
      <c r="D182" s="49">
        <v>68000</v>
      </c>
      <c r="E182" s="49">
        <v>66700</v>
      </c>
      <c r="F182" s="49">
        <v>88400</v>
      </c>
      <c r="G182" s="50"/>
      <c r="H182" s="50"/>
      <c r="I182" s="50"/>
      <c r="J182" s="50"/>
      <c r="K182" s="50"/>
      <c r="N182" s="51">
        <v>69700</v>
      </c>
      <c r="O182" s="51">
        <v>68300</v>
      </c>
      <c r="P182" s="52">
        <f t="shared" si="11"/>
        <v>-2.4390243902439011</v>
      </c>
      <c r="Q182" s="52">
        <f t="shared" si="11"/>
        <v>-2.3426061493411368</v>
      </c>
    </row>
    <row r="183" spans="1:17">
      <c r="A183" s="28">
        <v>168</v>
      </c>
      <c r="B183" s="46" t="str">
        <f>'[1]калькул 01,05,2023'!B461</f>
        <v>Рубец 5-10 см (1 элемент)</v>
      </c>
      <c r="C183" s="37" t="s">
        <v>30</v>
      </c>
      <c r="D183" s="49">
        <v>76600</v>
      </c>
      <c r="E183" s="49">
        <v>75100</v>
      </c>
      <c r="F183" s="49">
        <v>99600</v>
      </c>
      <c r="G183" s="50"/>
      <c r="H183" s="50"/>
      <c r="I183" s="50"/>
      <c r="J183" s="50"/>
      <c r="K183" s="50"/>
      <c r="N183" s="51">
        <v>78400</v>
      </c>
      <c r="O183" s="51">
        <v>76900</v>
      </c>
      <c r="P183" s="52">
        <f t="shared" si="11"/>
        <v>-2.2959183673469425</v>
      </c>
      <c r="Q183" s="52">
        <f t="shared" si="11"/>
        <v>-2.3407022106632098</v>
      </c>
    </row>
    <row r="184" spans="1:17">
      <c r="A184" s="33">
        <v>169</v>
      </c>
      <c r="B184" s="46" t="str">
        <f>'[1]калькул 01,05,2023'!B464</f>
        <v>Стрии 1 элемент</v>
      </c>
      <c r="C184" s="37" t="s">
        <v>30</v>
      </c>
      <c r="D184" s="49">
        <v>42500</v>
      </c>
      <c r="E184" s="49">
        <v>41700</v>
      </c>
      <c r="F184" s="49">
        <v>55300</v>
      </c>
      <c r="G184" s="50"/>
      <c r="H184" s="50"/>
      <c r="I184" s="50"/>
      <c r="J184" s="50"/>
      <c r="K184" s="50"/>
      <c r="N184" s="51">
        <v>43500</v>
      </c>
      <c r="O184" s="51">
        <v>42700</v>
      </c>
      <c r="P184" s="52">
        <f t="shared" si="11"/>
        <v>-2.2988505747126453</v>
      </c>
      <c r="Q184" s="52">
        <f t="shared" si="11"/>
        <v>-2.3419203747072572</v>
      </c>
    </row>
    <row r="185" spans="1:17">
      <c r="A185" s="28">
        <v>170</v>
      </c>
      <c r="B185" s="46" t="str">
        <f>'[1]калькул 01,05,2023'!B467</f>
        <v>Стрии до 10 элементов</v>
      </c>
      <c r="C185" s="37" t="s">
        <v>30</v>
      </c>
      <c r="D185" s="49">
        <v>51000</v>
      </c>
      <c r="E185" s="49">
        <v>50000</v>
      </c>
      <c r="F185" s="49">
        <v>66300</v>
      </c>
      <c r="G185" s="50"/>
      <c r="H185" s="50"/>
      <c r="I185" s="50"/>
      <c r="J185" s="50"/>
      <c r="K185" s="50"/>
      <c r="N185" s="51">
        <v>52200</v>
      </c>
      <c r="O185" s="51">
        <v>51200</v>
      </c>
      <c r="P185" s="52">
        <f t="shared" si="11"/>
        <v>-2.2988505747126453</v>
      </c>
      <c r="Q185" s="52">
        <f t="shared" si="11"/>
        <v>-2.34375</v>
      </c>
    </row>
    <row r="186" spans="1:17">
      <c r="A186" s="33">
        <v>171</v>
      </c>
      <c r="B186" s="46" t="str">
        <f>'[1]калькул 01,05,2023'!B470</f>
        <v>Стрии до 20 элементов</v>
      </c>
      <c r="C186" s="37" t="s">
        <v>30</v>
      </c>
      <c r="D186" s="49">
        <v>85100</v>
      </c>
      <c r="E186" s="49">
        <v>83400</v>
      </c>
      <c r="F186" s="49">
        <v>110600</v>
      </c>
      <c r="G186" s="50"/>
      <c r="H186" s="50"/>
      <c r="I186" s="50"/>
      <c r="J186" s="50"/>
      <c r="K186" s="50"/>
      <c r="N186" s="51">
        <v>87100</v>
      </c>
      <c r="O186" s="51">
        <v>85400</v>
      </c>
      <c r="P186" s="52">
        <f t="shared" si="11"/>
        <v>-2.2962112514351247</v>
      </c>
      <c r="Q186" s="52">
        <f t="shared" si="11"/>
        <v>-2.3419203747072572</v>
      </c>
    </row>
    <row r="187" spans="1:17">
      <c r="A187" s="28">
        <v>172</v>
      </c>
      <c r="B187" s="46" t="str">
        <f>'[1]калькул 01,05,2023'!B473</f>
        <v>Абляционная поверхностная шлифовка кожи (лоб)</v>
      </c>
      <c r="C187" s="37" t="s">
        <v>30</v>
      </c>
      <c r="D187" s="49">
        <v>68000</v>
      </c>
      <c r="E187" s="49">
        <v>66700</v>
      </c>
      <c r="F187" s="49">
        <v>88400</v>
      </c>
      <c r="G187" s="50"/>
      <c r="H187" s="50"/>
      <c r="I187" s="50"/>
      <c r="J187" s="50"/>
      <c r="K187" s="50"/>
      <c r="N187" s="51">
        <v>69700</v>
      </c>
      <c r="O187" s="51">
        <v>68300</v>
      </c>
      <c r="P187" s="52">
        <f t="shared" si="11"/>
        <v>-2.4390243902439011</v>
      </c>
      <c r="Q187" s="52">
        <f t="shared" si="11"/>
        <v>-2.3426061493411368</v>
      </c>
    </row>
    <row r="188" spans="1:17">
      <c r="A188" s="33">
        <v>173</v>
      </c>
      <c r="B188" s="46" t="str">
        <f>'[1]калькул 01,05,2023'!B476</f>
        <v>Абляционная глубокая шлифовка кожи (лоб)</v>
      </c>
      <c r="C188" s="37" t="s">
        <v>30</v>
      </c>
      <c r="D188" s="49">
        <v>76600</v>
      </c>
      <c r="E188" s="49">
        <v>75100</v>
      </c>
      <c r="F188" s="49">
        <v>99600</v>
      </c>
      <c r="G188" s="50"/>
      <c r="H188" s="50"/>
      <c r="I188" s="50"/>
      <c r="J188" s="50"/>
      <c r="K188" s="50"/>
      <c r="N188" s="51">
        <v>78400</v>
      </c>
      <c r="O188" s="51">
        <v>76900</v>
      </c>
      <c r="P188" s="52">
        <f t="shared" si="11"/>
        <v>-2.2959183673469425</v>
      </c>
      <c r="Q188" s="52">
        <f t="shared" si="11"/>
        <v>-2.3407022106632098</v>
      </c>
    </row>
    <row r="189" spans="1:17">
      <c r="A189" s="28">
        <v>174</v>
      </c>
      <c r="B189" s="46" t="str">
        <f>'[1]калькул 01,05,2023'!B479</f>
        <v>Абляционная  поверхностная шлифовка кожи (нос)</v>
      </c>
      <c r="C189" s="37" t="s">
        <v>30</v>
      </c>
      <c r="D189" s="49">
        <v>51000</v>
      </c>
      <c r="E189" s="49">
        <v>50000</v>
      </c>
      <c r="F189" s="49">
        <v>66300</v>
      </c>
      <c r="G189" s="50"/>
      <c r="H189" s="50"/>
      <c r="I189" s="50"/>
      <c r="J189" s="50"/>
      <c r="K189" s="50"/>
      <c r="N189" s="51">
        <v>52200</v>
      </c>
      <c r="O189" s="51">
        <v>51200</v>
      </c>
      <c r="P189" s="52">
        <f t="shared" si="11"/>
        <v>-2.2988505747126453</v>
      </c>
      <c r="Q189" s="52">
        <f t="shared" si="11"/>
        <v>-2.34375</v>
      </c>
    </row>
    <row r="190" spans="1:17">
      <c r="A190" s="33">
        <v>175</v>
      </c>
      <c r="B190" s="46" t="str">
        <f>'[1]калькул 01,05,2023'!B482</f>
        <v>Абляционная глубокая шлифовка кожи (нос)</v>
      </c>
      <c r="C190" s="37" t="s">
        <v>30</v>
      </c>
      <c r="D190" s="49">
        <v>59500</v>
      </c>
      <c r="E190" s="49">
        <v>58400</v>
      </c>
      <c r="F190" s="49">
        <v>77400</v>
      </c>
      <c r="G190" s="50"/>
      <c r="H190" s="50"/>
      <c r="I190" s="50"/>
      <c r="J190" s="50"/>
      <c r="K190" s="50"/>
      <c r="N190" s="51">
        <v>61000</v>
      </c>
      <c r="O190" s="51">
        <v>59800</v>
      </c>
      <c r="P190" s="52">
        <f t="shared" si="11"/>
        <v>-2.4590163934426243</v>
      </c>
      <c r="Q190" s="52">
        <f t="shared" si="11"/>
        <v>-2.3411371237458241</v>
      </c>
    </row>
    <row r="191" spans="1:17">
      <c r="A191" s="28">
        <v>176</v>
      </c>
      <c r="B191" s="46" t="str">
        <f>'[1]калькул 01,05,2023'!B485</f>
        <v>Абляционная  поверхностная шлифовка кожи (веки)</v>
      </c>
      <c r="C191" s="37" t="s">
        <v>30</v>
      </c>
      <c r="D191" s="49">
        <v>68000</v>
      </c>
      <c r="E191" s="49">
        <v>66700</v>
      </c>
      <c r="F191" s="49">
        <v>88400</v>
      </c>
      <c r="G191" s="50"/>
      <c r="H191" s="50"/>
      <c r="I191" s="50"/>
      <c r="J191" s="50"/>
      <c r="K191" s="50"/>
      <c r="N191" s="51">
        <v>69700</v>
      </c>
      <c r="O191" s="51">
        <v>68300</v>
      </c>
      <c r="P191" s="52">
        <f t="shared" si="11"/>
        <v>-2.4390243902439011</v>
      </c>
      <c r="Q191" s="52">
        <f t="shared" si="11"/>
        <v>-2.3426061493411368</v>
      </c>
    </row>
    <row r="192" spans="1:17">
      <c r="A192" s="33">
        <v>177</v>
      </c>
      <c r="B192" s="46" t="str">
        <f>'[1]калькул 01,05,2023'!B488</f>
        <v>Абляционная  глубокая шлифовка кожи (веки)</v>
      </c>
      <c r="C192" s="37" t="s">
        <v>30</v>
      </c>
      <c r="D192" s="49">
        <v>85100</v>
      </c>
      <c r="E192" s="49">
        <v>83400</v>
      </c>
      <c r="F192" s="49">
        <v>110600</v>
      </c>
      <c r="G192" s="50"/>
      <c r="H192" s="50"/>
      <c r="I192" s="50"/>
      <c r="J192" s="50"/>
      <c r="K192" s="50"/>
      <c r="N192" s="51">
        <v>87100</v>
      </c>
      <c r="O192" s="51">
        <v>85400</v>
      </c>
      <c r="P192" s="52">
        <f t="shared" si="11"/>
        <v>-2.2962112514351247</v>
      </c>
      <c r="Q192" s="52">
        <f t="shared" si="11"/>
        <v>-2.3419203747072572</v>
      </c>
    </row>
    <row r="193" spans="1:17">
      <c r="A193" s="28">
        <v>178</v>
      </c>
      <c r="B193" s="46" t="str">
        <f>'[1]калькул 01,05,2023'!B491</f>
        <v>Абляционная  поверхностная шлифовка кожи (шея)</v>
      </c>
      <c r="C193" s="37" t="s">
        <v>30</v>
      </c>
      <c r="D193" s="49">
        <v>102100</v>
      </c>
      <c r="E193" s="49">
        <v>100100</v>
      </c>
      <c r="F193" s="49">
        <v>132700</v>
      </c>
      <c r="G193" s="50"/>
      <c r="H193" s="50"/>
      <c r="I193" s="50"/>
      <c r="J193" s="50"/>
      <c r="K193" s="50"/>
      <c r="N193" s="51">
        <v>104500</v>
      </c>
      <c r="O193" s="51">
        <v>102500</v>
      </c>
      <c r="P193" s="52">
        <f t="shared" si="11"/>
        <v>-2.2966507177033577</v>
      </c>
      <c r="Q193" s="52">
        <f t="shared" si="11"/>
        <v>-2.3414634146341484</v>
      </c>
    </row>
    <row r="194" spans="1:17">
      <c r="A194" s="33">
        <v>179</v>
      </c>
      <c r="B194" s="46" t="str">
        <f>'[1]калькул 01,05,2023'!B494</f>
        <v>Абляционная  глубокая шлифовка кожи (шея)</v>
      </c>
      <c r="C194" s="37" t="s">
        <v>30</v>
      </c>
      <c r="D194" s="49">
        <v>204200</v>
      </c>
      <c r="E194" s="49">
        <v>200200</v>
      </c>
      <c r="F194" s="49">
        <v>265500</v>
      </c>
      <c r="G194" s="50"/>
      <c r="H194" s="50"/>
      <c r="I194" s="50"/>
      <c r="J194" s="50"/>
      <c r="K194" s="50"/>
      <c r="N194" s="51">
        <v>209100</v>
      </c>
      <c r="O194" s="51">
        <v>205000</v>
      </c>
      <c r="P194" s="52">
        <f t="shared" si="11"/>
        <v>-2.3433763749402203</v>
      </c>
      <c r="Q194" s="52">
        <f t="shared" si="11"/>
        <v>-2.3414634146341484</v>
      </c>
    </row>
    <row r="195" spans="1:17" ht="32.25">
      <c r="A195" s="28">
        <v>180</v>
      </c>
      <c r="B195" s="46" t="str">
        <f>'[1]калькул 01,05,2023'!B497</f>
        <v>Абляционная  поверхностная шлифовка кожи (кисти рук)</v>
      </c>
      <c r="C195" s="37" t="s">
        <v>30</v>
      </c>
      <c r="D195" s="49">
        <v>102100</v>
      </c>
      <c r="E195" s="49">
        <v>100100</v>
      </c>
      <c r="F195" s="49">
        <v>132700</v>
      </c>
      <c r="G195" s="50"/>
      <c r="H195" s="50"/>
      <c r="I195" s="50"/>
      <c r="J195" s="50"/>
      <c r="K195" s="50"/>
      <c r="N195" s="51">
        <v>104500</v>
      </c>
      <c r="O195" s="51">
        <v>102500</v>
      </c>
      <c r="P195" s="52">
        <f t="shared" si="11"/>
        <v>-2.2966507177033577</v>
      </c>
      <c r="Q195" s="52">
        <f t="shared" si="11"/>
        <v>-2.3414634146341484</v>
      </c>
    </row>
    <row r="196" spans="1:17">
      <c r="A196" s="33">
        <v>181</v>
      </c>
      <c r="B196" s="46" t="str">
        <f>'[1]калькул 01,05,2023'!B500</f>
        <v>Абляционная  глубокая шлифовка кожи (кисти рук)</v>
      </c>
      <c r="C196" s="37" t="s">
        <v>30</v>
      </c>
      <c r="D196" s="49">
        <v>136100</v>
      </c>
      <c r="E196" s="49">
        <v>133500</v>
      </c>
      <c r="F196" s="49">
        <v>176900</v>
      </c>
      <c r="G196" s="50"/>
      <c r="H196" s="50"/>
      <c r="I196" s="50"/>
      <c r="J196" s="50"/>
      <c r="K196" s="50"/>
      <c r="N196" s="51">
        <v>139400</v>
      </c>
      <c r="O196" s="51">
        <v>136700</v>
      </c>
      <c r="P196" s="52">
        <f t="shared" si="11"/>
        <v>-2.3672883787661476</v>
      </c>
      <c r="Q196" s="52">
        <f t="shared" si="11"/>
        <v>-2.3408924652523808</v>
      </c>
    </row>
    <row r="197" spans="1:17" ht="32.25">
      <c r="A197" s="28">
        <v>182</v>
      </c>
      <c r="B197" s="46" t="str">
        <f>'[1]калькул 01,05,2023'!B503</f>
        <v>Абляционная  глубокая шлифовка кожи (папиллома 1 элемент)</v>
      </c>
      <c r="C197" s="37" t="s">
        <v>30</v>
      </c>
      <c r="D197" s="49">
        <v>34000</v>
      </c>
      <c r="E197" s="49">
        <v>33300</v>
      </c>
      <c r="F197" s="49">
        <v>44200</v>
      </c>
      <c r="G197" s="50"/>
      <c r="H197" s="50"/>
      <c r="I197" s="50"/>
      <c r="J197" s="50"/>
      <c r="K197" s="50"/>
      <c r="N197" s="51">
        <v>34800</v>
      </c>
      <c r="O197" s="51">
        <v>34100</v>
      </c>
      <c r="P197" s="52">
        <f t="shared" si="11"/>
        <v>-2.2988505747126453</v>
      </c>
      <c r="Q197" s="52">
        <f t="shared" si="11"/>
        <v>-2.346041055718473</v>
      </c>
    </row>
    <row r="198" spans="1:17" ht="32.25">
      <c r="A198" s="33">
        <v>183</v>
      </c>
      <c r="B198" s="46" t="str">
        <f>'[1]калькул 01,05,2023'!B506</f>
        <v>Абляционная  глубокая шлифовка кожи (папиллома 10 и более элементов)</v>
      </c>
      <c r="C198" s="37" t="s">
        <v>30</v>
      </c>
      <c r="D198" s="49">
        <v>68000</v>
      </c>
      <c r="E198" s="49">
        <v>66700</v>
      </c>
      <c r="F198" s="49">
        <v>88400</v>
      </c>
      <c r="G198" s="50"/>
      <c r="H198" s="50"/>
      <c r="I198" s="50"/>
      <c r="J198" s="50"/>
      <c r="K198" s="50"/>
      <c r="N198" s="51">
        <v>69700</v>
      </c>
      <c r="O198" s="51">
        <v>68300</v>
      </c>
      <c r="P198" s="52">
        <f t="shared" si="11"/>
        <v>-2.4390243902439011</v>
      </c>
      <c r="Q198" s="52">
        <f t="shared" si="11"/>
        <v>-2.3426061493411368</v>
      </c>
    </row>
    <row r="199" spans="1:17" ht="32.25">
      <c r="A199" s="28">
        <v>184</v>
      </c>
      <c r="B199" s="46" t="str">
        <f>'[1]калькул 01,05,2023'!B509</f>
        <v>Абляционная  глубокая шлифовка кожи (бородавки 1 элемент)</v>
      </c>
      <c r="C199" s="37" t="s">
        <v>30</v>
      </c>
      <c r="D199" s="49">
        <v>34000</v>
      </c>
      <c r="E199" s="49">
        <v>33300</v>
      </c>
      <c r="F199" s="49">
        <v>44200</v>
      </c>
      <c r="G199" s="50"/>
      <c r="H199" s="50"/>
      <c r="I199" s="50"/>
      <c r="J199" s="50"/>
      <c r="K199" s="50"/>
      <c r="N199" s="51">
        <v>34800</v>
      </c>
      <c r="O199" s="51">
        <v>34100</v>
      </c>
      <c r="P199" s="52">
        <f t="shared" si="11"/>
        <v>-2.2988505747126453</v>
      </c>
      <c r="Q199" s="52">
        <f t="shared" si="11"/>
        <v>-2.346041055718473</v>
      </c>
    </row>
    <row r="200" spans="1:17" ht="32.25">
      <c r="A200" s="33">
        <v>185</v>
      </c>
      <c r="B200" s="46" t="str">
        <f>'[1]калькул 01,05,2023'!B512</f>
        <v>Абляционная  глубокая шлифовка кожи (бородавки на гениталиях 1 элемент)</v>
      </c>
      <c r="C200" s="37" t="s">
        <v>30</v>
      </c>
      <c r="D200" s="49">
        <v>68000</v>
      </c>
      <c r="E200" s="49">
        <v>66700</v>
      </c>
      <c r="F200" s="49">
        <v>88400</v>
      </c>
      <c r="G200" s="50"/>
      <c r="H200" s="50"/>
      <c r="I200" s="50"/>
      <c r="J200" s="50"/>
      <c r="K200" s="50"/>
      <c r="N200" s="51">
        <v>69700</v>
      </c>
      <c r="O200" s="51">
        <v>68300</v>
      </c>
      <c r="P200" s="52">
        <f t="shared" si="11"/>
        <v>-2.4390243902439011</v>
      </c>
      <c r="Q200" s="52">
        <f t="shared" si="11"/>
        <v>-2.3426061493411368</v>
      </c>
    </row>
    <row r="201" spans="1:17" ht="32.25">
      <c r="A201" s="28">
        <v>186</v>
      </c>
      <c r="B201" s="46" t="str">
        <f>'[1]калькул 01,05,2023'!B515</f>
        <v>Абляционная  глубокая шлифовка кожи (бородавки на подошве 1 элемент)</v>
      </c>
      <c r="C201" s="37" t="s">
        <v>30</v>
      </c>
      <c r="D201" s="49">
        <v>85100</v>
      </c>
      <c r="E201" s="49">
        <v>83400</v>
      </c>
      <c r="F201" s="49">
        <v>110600</v>
      </c>
      <c r="G201" s="50"/>
      <c r="H201" s="50"/>
      <c r="I201" s="50"/>
      <c r="J201" s="50"/>
      <c r="K201" s="50"/>
      <c r="N201" s="51">
        <v>87100</v>
      </c>
      <c r="O201" s="51">
        <v>85400</v>
      </c>
      <c r="P201" s="52">
        <f t="shared" si="11"/>
        <v>-2.2962112514351247</v>
      </c>
      <c r="Q201" s="52">
        <f t="shared" si="11"/>
        <v>-2.3419203747072572</v>
      </c>
    </row>
    <row r="202" spans="1:17" ht="32.25">
      <c r="A202" s="33">
        <v>187</v>
      </c>
      <c r="B202" s="46" t="str">
        <f>'[1]калькул 01,05,2023'!B518</f>
        <v>Абляционная  глубокая шлифовка кожи (бородавки на подошве 5 и более элементов)</v>
      </c>
      <c r="C202" s="37" t="s">
        <v>30</v>
      </c>
      <c r="D202" s="49">
        <v>102100</v>
      </c>
      <c r="E202" s="49">
        <v>100100</v>
      </c>
      <c r="F202" s="49">
        <v>132700</v>
      </c>
      <c r="G202" s="50"/>
      <c r="H202" s="50"/>
      <c r="I202" s="50"/>
      <c r="J202" s="50"/>
      <c r="K202" s="50"/>
      <c r="N202" s="51">
        <v>104500</v>
      </c>
      <c r="O202" s="51">
        <v>102500</v>
      </c>
      <c r="P202" s="52">
        <f t="shared" si="11"/>
        <v>-2.2966507177033577</v>
      </c>
      <c r="Q202" s="52">
        <f t="shared" si="11"/>
        <v>-2.3414634146341484</v>
      </c>
    </row>
    <row r="203" spans="1:17" ht="32.25">
      <c r="A203" s="28">
        <v>188</v>
      </c>
      <c r="B203" s="46" t="str">
        <f>'[1]калькул 01,05,2023'!B521</f>
        <v>Абляционная  глубокая шлифовка кожи (моллюски 1 элемент)</v>
      </c>
      <c r="C203" s="37" t="s">
        <v>30</v>
      </c>
      <c r="D203" s="49">
        <v>34000</v>
      </c>
      <c r="E203" s="49">
        <v>33300</v>
      </c>
      <c r="F203" s="49">
        <v>44200</v>
      </c>
      <c r="G203" s="50"/>
      <c r="H203" s="50"/>
      <c r="I203" s="50"/>
      <c r="J203" s="50"/>
      <c r="K203" s="50"/>
      <c r="N203" s="51">
        <v>34800</v>
      </c>
      <c r="O203" s="51">
        <v>34100</v>
      </c>
      <c r="P203" s="52">
        <f t="shared" si="11"/>
        <v>-2.2988505747126453</v>
      </c>
      <c r="Q203" s="52">
        <f t="shared" si="11"/>
        <v>-2.346041055718473</v>
      </c>
    </row>
    <row r="204" spans="1:17" ht="32.25">
      <c r="A204" s="33">
        <v>189</v>
      </c>
      <c r="B204" s="46" t="str">
        <f>'[1]калькул 01,05,2023'!B524</f>
        <v>Абляционная  глубокая шлифовка кожи (моллюски до 10 элементов)</v>
      </c>
      <c r="C204" s="37" t="s">
        <v>30</v>
      </c>
      <c r="D204" s="49">
        <v>102100</v>
      </c>
      <c r="E204" s="49">
        <v>100100</v>
      </c>
      <c r="F204" s="49">
        <v>132700</v>
      </c>
      <c r="G204" s="50"/>
      <c r="H204" s="50"/>
      <c r="I204" s="50"/>
      <c r="J204" s="50"/>
      <c r="K204" s="50"/>
      <c r="N204" s="51">
        <v>104500</v>
      </c>
      <c r="O204" s="51">
        <v>102500</v>
      </c>
      <c r="P204" s="52">
        <f t="shared" si="11"/>
        <v>-2.2966507177033577</v>
      </c>
      <c r="Q204" s="52">
        <f t="shared" si="11"/>
        <v>-2.3414634146341484</v>
      </c>
    </row>
    <row r="205" spans="1:17" ht="32.25">
      <c r="A205" s="28">
        <v>190</v>
      </c>
      <c r="B205" s="46" t="str">
        <f>'[1]калькул 01,05,2023'!B527</f>
        <v>Абляционная  глубокая шлифовка кожи (моллюски до 20 элементов)</v>
      </c>
      <c r="C205" s="37" t="s">
        <v>30</v>
      </c>
      <c r="D205" s="49">
        <v>136100</v>
      </c>
      <c r="E205" s="49">
        <v>133500</v>
      </c>
      <c r="F205" s="49">
        <v>176900</v>
      </c>
      <c r="G205" s="50"/>
      <c r="H205" s="50"/>
      <c r="I205" s="50"/>
      <c r="J205" s="50"/>
      <c r="K205" s="50"/>
      <c r="N205" s="51">
        <v>139400</v>
      </c>
      <c r="O205" s="51">
        <v>136700</v>
      </c>
      <c r="P205" s="52">
        <f t="shared" si="11"/>
        <v>-2.3672883787661476</v>
      </c>
      <c r="Q205" s="52">
        <f t="shared" si="11"/>
        <v>-2.3408924652523808</v>
      </c>
    </row>
    <row r="206" spans="1:17">
      <c r="A206" s="33">
        <v>191</v>
      </c>
      <c r="B206" s="46" t="str">
        <f>'[1]калькул 01,05,2023'!B530</f>
        <v>Эксимерный лазер 1 выстрел</v>
      </c>
      <c r="C206" s="37" t="s">
        <v>30</v>
      </c>
      <c r="D206" s="49">
        <v>10000</v>
      </c>
      <c r="E206" s="49">
        <v>9800</v>
      </c>
      <c r="F206" s="49">
        <v>13000</v>
      </c>
      <c r="G206" s="50"/>
      <c r="H206" s="50"/>
      <c r="I206" s="50"/>
      <c r="J206" s="50"/>
      <c r="K206" s="50"/>
      <c r="N206" s="51">
        <v>10800</v>
      </c>
      <c r="O206" s="51">
        <v>10600</v>
      </c>
      <c r="P206" s="52">
        <f t="shared" si="11"/>
        <v>-7.4074074074074048</v>
      </c>
      <c r="Q206" s="52">
        <f t="shared" si="11"/>
        <v>-7.5471698113207566</v>
      </c>
    </row>
    <row r="207" spans="1:17">
      <c r="A207" s="28">
        <v>192</v>
      </c>
      <c r="B207" s="46" t="str">
        <f>'[1]калькул 01,05,2023'!B533</f>
        <v>Возрастная интимная коррекция</v>
      </c>
      <c r="C207" s="37" t="s">
        <v>30</v>
      </c>
      <c r="D207" s="49">
        <v>199100</v>
      </c>
      <c r="E207" s="49">
        <v>195200</v>
      </c>
      <c r="F207" s="49">
        <v>258800</v>
      </c>
      <c r="G207" s="50"/>
      <c r="H207" s="50"/>
      <c r="I207" s="50"/>
      <c r="J207" s="50"/>
      <c r="K207" s="50"/>
      <c r="N207" s="51">
        <v>220000</v>
      </c>
      <c r="O207" s="51">
        <v>215678</v>
      </c>
      <c r="P207" s="52">
        <f t="shared" si="11"/>
        <v>-9.5</v>
      </c>
      <c r="Q207" s="52">
        <f t="shared" si="11"/>
        <v>-9.4947097061359926</v>
      </c>
    </row>
    <row r="208" spans="1:17" s="54" customFormat="1" ht="32.25">
      <c r="A208" s="33">
        <v>193</v>
      </c>
      <c r="B208" s="46" t="s">
        <v>170</v>
      </c>
      <c r="C208" s="37" t="s">
        <v>30</v>
      </c>
      <c r="D208" s="49">
        <v>36300</v>
      </c>
      <c r="E208" s="49">
        <v>35600</v>
      </c>
      <c r="F208" s="49">
        <v>47200</v>
      </c>
      <c r="G208" s="53"/>
      <c r="H208" s="53"/>
      <c r="I208" s="53"/>
      <c r="J208" s="53"/>
      <c r="K208" s="53"/>
    </row>
    <row r="209" spans="1:11" s="54" customFormat="1" ht="48">
      <c r="A209" s="28">
        <v>194</v>
      </c>
      <c r="B209" s="46" t="s">
        <v>171</v>
      </c>
      <c r="C209" s="37" t="s">
        <v>30</v>
      </c>
      <c r="D209" s="49">
        <v>27200</v>
      </c>
      <c r="E209" s="49">
        <v>26700</v>
      </c>
      <c r="F209" s="49">
        <v>35400</v>
      </c>
      <c r="G209" s="53"/>
      <c r="H209" s="53"/>
      <c r="I209" s="53"/>
      <c r="J209" s="53"/>
      <c r="K209" s="53"/>
    </row>
    <row r="210" spans="1:11" s="54" customFormat="1" ht="32.25">
      <c r="A210" s="33">
        <v>195</v>
      </c>
      <c r="B210" s="46" t="s">
        <v>172</v>
      </c>
      <c r="C210" s="37" t="s">
        <v>30</v>
      </c>
      <c r="D210" s="49">
        <v>36300</v>
      </c>
      <c r="E210" s="49">
        <v>35600</v>
      </c>
      <c r="F210" s="49">
        <v>47200</v>
      </c>
      <c r="G210" s="53"/>
      <c r="H210" s="53"/>
      <c r="I210" s="53"/>
      <c r="J210" s="53"/>
      <c r="K210" s="53"/>
    </row>
    <row r="211" spans="1:11" s="54" customFormat="1" ht="48">
      <c r="A211" s="28">
        <v>196</v>
      </c>
      <c r="B211" s="46" t="s">
        <v>173</v>
      </c>
      <c r="C211" s="37" t="s">
        <v>30</v>
      </c>
      <c r="D211" s="49">
        <v>58200</v>
      </c>
      <c r="E211" s="49">
        <v>57100</v>
      </c>
      <c r="F211" s="49">
        <v>75700</v>
      </c>
      <c r="G211" s="53"/>
      <c r="H211" s="53"/>
      <c r="I211" s="53"/>
      <c r="J211" s="53"/>
      <c r="K211" s="53"/>
    </row>
    <row r="212" spans="1:11" s="54" customFormat="1" ht="32.25">
      <c r="A212" s="33">
        <v>197</v>
      </c>
      <c r="B212" s="46" t="s">
        <v>174</v>
      </c>
      <c r="C212" s="37" t="s">
        <v>30</v>
      </c>
      <c r="D212" s="49">
        <v>252100</v>
      </c>
      <c r="E212" s="49">
        <v>247100</v>
      </c>
      <c r="F212" s="49">
        <v>327700</v>
      </c>
      <c r="G212" s="53"/>
      <c r="H212" s="53"/>
      <c r="I212" s="53"/>
      <c r="J212" s="53"/>
      <c r="K212" s="53"/>
    </row>
    <row r="213" spans="1:11" s="54" customFormat="1" ht="48">
      <c r="A213" s="28">
        <v>198</v>
      </c>
      <c r="B213" s="46" t="s">
        <v>175</v>
      </c>
      <c r="C213" s="37" t="s">
        <v>30</v>
      </c>
      <c r="D213" s="49">
        <v>451400</v>
      </c>
      <c r="E213" s="49">
        <v>442600</v>
      </c>
      <c r="F213" s="49">
        <v>586800</v>
      </c>
      <c r="G213" s="53"/>
      <c r="H213" s="53"/>
      <c r="I213" s="53"/>
      <c r="J213" s="53"/>
      <c r="K213" s="53"/>
    </row>
    <row r="214" spans="1:11" s="54" customFormat="1" ht="48">
      <c r="A214" s="33">
        <v>199</v>
      </c>
      <c r="B214" s="46" t="s">
        <v>176</v>
      </c>
      <c r="C214" s="37" t="s">
        <v>30</v>
      </c>
      <c r="D214" s="49">
        <v>519500</v>
      </c>
      <c r="E214" s="49">
        <v>509300</v>
      </c>
      <c r="F214" s="49">
        <v>675400</v>
      </c>
      <c r="G214" s="53"/>
      <c r="H214" s="53"/>
      <c r="I214" s="53"/>
      <c r="J214" s="53"/>
      <c r="K214" s="53"/>
    </row>
    <row r="215" spans="1:11" s="54" customFormat="1" ht="48">
      <c r="A215" s="28">
        <v>200</v>
      </c>
      <c r="B215" s="46" t="s">
        <v>177</v>
      </c>
      <c r="C215" s="37" t="s">
        <v>30</v>
      </c>
      <c r="D215" s="49">
        <v>553600</v>
      </c>
      <c r="E215" s="49">
        <v>542700</v>
      </c>
      <c r="F215" s="49">
        <v>719700</v>
      </c>
      <c r="G215" s="53"/>
      <c r="H215" s="53"/>
      <c r="I215" s="53"/>
      <c r="J215" s="53"/>
      <c r="K215" s="53"/>
    </row>
    <row r="216" spans="1:11" s="54" customFormat="1" ht="32.25">
      <c r="A216" s="33">
        <v>201</v>
      </c>
      <c r="B216" s="46" t="s">
        <v>178</v>
      </c>
      <c r="C216" s="37" t="s">
        <v>30</v>
      </c>
      <c r="D216" s="49">
        <v>325400</v>
      </c>
      <c r="E216" s="49">
        <v>319000</v>
      </c>
      <c r="F216" s="49">
        <v>423000</v>
      </c>
      <c r="G216" s="53"/>
      <c r="H216" s="53"/>
      <c r="I216" s="53"/>
      <c r="J216" s="53"/>
      <c r="K216" s="53"/>
    </row>
    <row r="217" spans="1:11" s="54" customFormat="1" ht="32.25">
      <c r="A217" s="28">
        <v>202</v>
      </c>
      <c r="B217" s="46" t="s">
        <v>179</v>
      </c>
      <c r="C217" s="37" t="s">
        <v>30</v>
      </c>
      <c r="D217" s="49">
        <v>359400</v>
      </c>
      <c r="E217" s="49">
        <v>352400</v>
      </c>
      <c r="F217" s="49">
        <v>467200</v>
      </c>
      <c r="G217" s="53"/>
      <c r="H217" s="53"/>
      <c r="I217" s="53"/>
      <c r="J217" s="53"/>
      <c r="K217" s="53"/>
    </row>
    <row r="218" spans="1:11" s="54" customFormat="1" ht="32.25">
      <c r="A218" s="33">
        <v>203</v>
      </c>
      <c r="B218" s="46" t="s">
        <v>180</v>
      </c>
      <c r="C218" s="37" t="s">
        <v>30</v>
      </c>
      <c r="D218" s="49">
        <v>373700</v>
      </c>
      <c r="E218" s="49">
        <v>366400</v>
      </c>
      <c r="F218" s="49">
        <v>485800</v>
      </c>
      <c r="G218" s="53"/>
      <c r="H218" s="53"/>
      <c r="I218" s="53"/>
      <c r="J218" s="53"/>
      <c r="K218" s="53"/>
    </row>
    <row r="219" spans="1:11" s="54" customFormat="1" ht="48">
      <c r="A219" s="28">
        <v>204</v>
      </c>
      <c r="B219" s="46" t="s">
        <v>181</v>
      </c>
      <c r="C219" s="37" t="s">
        <v>30</v>
      </c>
      <c r="D219" s="49">
        <v>4100</v>
      </c>
      <c r="E219" s="49">
        <v>4000</v>
      </c>
      <c r="F219" s="49">
        <v>5300</v>
      </c>
      <c r="G219" s="53"/>
      <c r="H219" s="53"/>
      <c r="I219" s="53"/>
      <c r="J219" s="53"/>
      <c r="K219" s="53"/>
    </row>
    <row r="220" spans="1:11" s="54" customFormat="1">
      <c r="A220" s="33">
        <v>205</v>
      </c>
      <c r="B220" s="46" t="s">
        <v>182</v>
      </c>
      <c r="C220" s="37" t="s">
        <v>30</v>
      </c>
      <c r="D220" s="49">
        <v>350000</v>
      </c>
      <c r="E220" s="49">
        <v>343100</v>
      </c>
      <c r="F220" s="49">
        <v>455000</v>
      </c>
      <c r="G220" s="53"/>
      <c r="H220" s="53"/>
      <c r="I220" s="53"/>
      <c r="J220" s="53"/>
      <c r="K220" s="53"/>
    </row>
    <row r="221" spans="1:11" s="54" customFormat="1">
      <c r="A221" s="28">
        <v>206</v>
      </c>
      <c r="B221" s="55" t="str">
        <f>'[1]калькул 01,05,2023'!B583</f>
        <v>Плазмафарез (с расходными материалами)</v>
      </c>
      <c r="C221" s="37" t="s">
        <v>30</v>
      </c>
      <c r="D221" s="49">
        <v>1600000</v>
      </c>
      <c r="E221" s="49">
        <v>1568600</v>
      </c>
      <c r="F221" s="49">
        <v>2080000</v>
      </c>
      <c r="G221" s="53"/>
      <c r="H221" s="53"/>
      <c r="I221" s="53"/>
      <c r="J221" s="53"/>
      <c r="K221" s="53"/>
    </row>
    <row r="222" spans="1:11">
      <c r="D222" s="50"/>
      <c r="E222" s="50"/>
      <c r="F222" s="50"/>
      <c r="G222" s="50"/>
      <c r="H222" s="50"/>
      <c r="I222" s="50"/>
      <c r="J222" s="50"/>
      <c r="K222" s="50"/>
    </row>
    <row r="223" spans="1:11">
      <c r="B223" s="56"/>
      <c r="D223" s="57"/>
      <c r="E223" s="57"/>
      <c r="F223" s="57"/>
      <c r="G223" s="57"/>
      <c r="H223" s="57"/>
      <c r="I223" s="57"/>
      <c r="J223" s="57"/>
    </row>
    <row r="224" spans="1:11" ht="25.15" customHeight="1">
      <c r="B224" s="58" t="s">
        <v>183</v>
      </c>
      <c r="C224" s="59"/>
      <c r="D224" s="60" t="s">
        <v>184</v>
      </c>
      <c r="E224" s="61"/>
      <c r="F224" s="61"/>
      <c r="G224" s="61"/>
      <c r="H224" s="61"/>
      <c r="I224" s="61"/>
      <c r="J224" s="61"/>
      <c r="K224" s="50"/>
    </row>
    <row r="225" spans="2:10" ht="25.15" customHeight="1">
      <c r="B225" s="56" t="s">
        <v>185</v>
      </c>
      <c r="C225" s="59"/>
      <c r="D225" s="61" t="s">
        <v>186</v>
      </c>
      <c r="E225" s="61"/>
      <c r="F225" s="61"/>
      <c r="G225" s="61"/>
      <c r="H225" s="61"/>
      <c r="I225" s="61"/>
      <c r="J225" s="61"/>
    </row>
    <row r="226" spans="2:10" ht="25.15" customHeight="1">
      <c r="B226" s="56" t="s">
        <v>187</v>
      </c>
      <c r="C226" s="59"/>
      <c r="D226" s="61" t="s">
        <v>188</v>
      </c>
      <c r="E226" s="61"/>
      <c r="F226" s="61"/>
      <c r="G226" s="61"/>
      <c r="H226" s="61"/>
      <c r="I226" s="61"/>
      <c r="J226" s="61"/>
    </row>
    <row r="227" spans="2:10" ht="25.15" customHeight="1">
      <c r="B227" s="56" t="s">
        <v>189</v>
      </c>
      <c r="C227" s="59"/>
      <c r="D227" s="61" t="s">
        <v>190</v>
      </c>
      <c r="E227" s="61"/>
      <c r="F227" s="61"/>
      <c r="G227" s="61"/>
      <c r="H227" s="61"/>
      <c r="I227" s="61"/>
      <c r="J227" s="61"/>
    </row>
  </sheetData>
  <mergeCells count="21">
    <mergeCell ref="N12:O12"/>
    <mergeCell ref="P12:Q13"/>
    <mergeCell ref="A14:F14"/>
    <mergeCell ref="A20:F20"/>
    <mergeCell ref="A8:K8"/>
    <mergeCell ref="A9:K9"/>
    <mergeCell ref="A10:K10"/>
    <mergeCell ref="A12:A13"/>
    <mergeCell ref="B12:B13"/>
    <mergeCell ref="C12:C13"/>
    <mergeCell ref="D12:D13"/>
    <mergeCell ref="E12:E13"/>
    <mergeCell ref="F12:F13"/>
    <mergeCell ref="G12:G13"/>
    <mergeCell ref="H12:H13"/>
    <mergeCell ref="C6:F6"/>
    <mergeCell ref="A1:B1"/>
    <mergeCell ref="C1:F1"/>
    <mergeCell ref="C2:F2"/>
    <mergeCell ref="C4:F4"/>
    <mergeCell ref="C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2023-05-19T10:29:20Z</dcterms:created>
  <dcterms:modified xsi:type="dcterms:W3CDTF">2023-05-23T12:21:19Z</dcterms:modified>
</cp:coreProperties>
</file>